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20730" windowHeight="11760" tabRatio="500"/>
  </bookViews>
  <sheets>
    <sheet name="Blatt1" sheetId="1" r:id="rId1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9" i="1"/>
  <c r="G28"/>
  <c r="G27"/>
  <c r="G26"/>
  <c r="G25"/>
  <c r="G24"/>
  <c r="H24" s="1"/>
  <c r="G22"/>
  <c r="G18"/>
  <c r="G17"/>
  <c r="H17" s="1"/>
  <c r="G20"/>
  <c r="H20" s="1"/>
  <c r="G19"/>
  <c r="G15"/>
  <c r="G14"/>
  <c r="H14" s="1"/>
  <c r="G13"/>
  <c r="H13" s="1"/>
  <c r="G12"/>
  <c r="H12" s="1"/>
  <c r="G10"/>
  <c r="G8"/>
  <c r="H8" s="1"/>
  <c r="H10"/>
  <c r="H15"/>
  <c r="H18"/>
  <c r="H19"/>
  <c r="H22"/>
  <c r="H25"/>
  <c r="H26"/>
  <c r="H27"/>
  <c r="H28"/>
  <c r="H29"/>
  <c r="G6"/>
  <c r="H6" s="1"/>
</calcChain>
</file>

<file path=xl/sharedStrings.xml><?xml version="1.0" encoding="utf-8"?>
<sst xmlns="http://schemas.openxmlformats.org/spreadsheetml/2006/main" count="36" uniqueCount="31">
  <si>
    <t>M12D v M12N</t>
  </si>
  <si>
    <t>SNPs</t>
  </si>
  <si>
    <t>M9D v M9N</t>
  </si>
  <si>
    <t>C2D v C2N</t>
  </si>
  <si>
    <t>KL1 v KL2</t>
  </si>
  <si>
    <t>Z197 v Z254</t>
  </si>
  <si>
    <t>Z273 v Z418</t>
  </si>
  <si>
    <t>Z197 v Z273</t>
  </si>
  <si>
    <t>Z197 v Z418</t>
  </si>
  <si>
    <t>Z254 v Z418</t>
  </si>
  <si>
    <t>Z273 v Z254</t>
  </si>
  <si>
    <t>M12D v M9D</t>
  </si>
  <si>
    <t>M12N v M9N</t>
  </si>
  <si>
    <t>M12D v M9N</t>
  </si>
  <si>
    <t>C2D v M12D</t>
  </si>
  <si>
    <t>C2N v M12N</t>
  </si>
  <si>
    <t>C2D v M9D</t>
  </si>
  <si>
    <t>C2N v M9N</t>
  </si>
  <si>
    <t>Comparison</t>
  </si>
  <si>
    <t>Type</t>
  </si>
  <si>
    <t>Nearly-isogenic</t>
  </si>
  <si>
    <t>DE genes</t>
  </si>
  <si>
    <t>% DE</t>
  </si>
  <si>
    <t>Isofemale</t>
  </si>
  <si>
    <t>M9D v M12N</t>
  </si>
  <si>
    <t>SNPs/Kb</t>
  </si>
  <si>
    <t xml:space="preserve">Table S5. Comparison of variation between deletion and non-deletion nearly isogenic lines and isofemale lines from Munich, Germany  (M12 and M9), Nicosia, Cyprus (C2) and Kuala Lumpur, Malaysia (KL) in terms of sequence divergence in SNPs/Kb and expression divergence represented as percentage of differentially expressed (% DE) genes at a false discovery rate of 5%. </t>
  </si>
  <si>
    <t>Sites*</t>
  </si>
  <si>
    <t>Genes**</t>
  </si>
  <si>
    <t>* Transcribed sites with a minimum coverage of 20X</t>
  </si>
  <si>
    <t>** Expressed genes with non-zero counts in all replicates for each comparison</t>
  </si>
</sst>
</file>

<file path=xl/styles.xml><?xml version="1.0" encoding="utf-8"?>
<styleSheet xmlns="http://schemas.openxmlformats.org/spreadsheetml/2006/main">
  <fonts count="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2" fontId="0" fillId="0" borderId="0" xfId="0" applyNumberFormat="1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</cellXfs>
  <cellStyles count="7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80" zoomScaleNormal="80" workbookViewId="0">
      <selection activeCell="I16" sqref="I16"/>
    </sheetView>
  </sheetViews>
  <sheetFormatPr defaultColWidth="11" defaultRowHeight="15.75"/>
  <cols>
    <col min="1" max="1" width="15.5" customWidth="1"/>
    <col min="2" max="2" width="14.5" customWidth="1"/>
    <col min="3" max="3" width="14" customWidth="1"/>
    <col min="4" max="4" width="12.625" customWidth="1"/>
    <col min="5" max="5" width="19.125" customWidth="1"/>
    <col min="6" max="6" width="21.375" bestFit="1" customWidth="1"/>
    <col min="7" max="8" width="13.5" customWidth="1"/>
  </cols>
  <sheetData>
    <row r="1" spans="1:8" ht="15.75" customHeight="1">
      <c r="A1" s="3" t="s">
        <v>26</v>
      </c>
      <c r="B1" s="3"/>
      <c r="C1" s="3"/>
      <c r="D1" s="3"/>
      <c r="E1" s="3"/>
      <c r="F1" s="3"/>
      <c r="G1" s="3"/>
      <c r="H1" s="3"/>
    </row>
    <row r="2" spans="1:8">
      <c r="A2" s="3"/>
      <c r="B2" s="3"/>
      <c r="C2" s="3"/>
      <c r="D2" s="3"/>
      <c r="E2" s="3"/>
      <c r="F2" s="3"/>
      <c r="G2" s="3"/>
      <c r="H2" s="3"/>
    </row>
    <row r="3" spans="1:8">
      <c r="A3" s="3"/>
      <c r="B3" s="3"/>
      <c r="C3" s="3"/>
      <c r="D3" s="3"/>
      <c r="E3" s="3"/>
      <c r="F3" s="3"/>
      <c r="G3" s="3"/>
      <c r="H3" s="3"/>
    </row>
    <row r="4" spans="1:8" s="1" customFormat="1">
      <c r="A4" s="3"/>
      <c r="B4" s="3"/>
      <c r="C4" s="3"/>
      <c r="D4" s="3"/>
      <c r="E4" s="3"/>
      <c r="F4" s="3"/>
      <c r="G4" s="3"/>
      <c r="H4" s="3"/>
    </row>
    <row r="5" spans="1:8">
      <c r="A5" s="1" t="s">
        <v>19</v>
      </c>
      <c r="B5" s="1" t="s">
        <v>18</v>
      </c>
      <c r="C5" s="1" t="s">
        <v>27</v>
      </c>
      <c r="D5" s="1" t="s">
        <v>1</v>
      </c>
      <c r="E5" s="1" t="s">
        <v>25</v>
      </c>
      <c r="F5" s="1" t="s">
        <v>28</v>
      </c>
      <c r="G5" s="1" t="s">
        <v>21</v>
      </c>
      <c r="H5" s="1" t="s">
        <v>22</v>
      </c>
    </row>
    <row r="6" spans="1:8">
      <c r="A6" t="s">
        <v>20</v>
      </c>
      <c r="B6" t="s">
        <v>0</v>
      </c>
      <c r="C6">
        <v>22610379</v>
      </c>
      <c r="D6">
        <v>12</v>
      </c>
      <c r="E6">
        <v>5.3072971488005573E-4</v>
      </c>
      <c r="F6">
        <v>13742</v>
      </c>
      <c r="G6">
        <f>16+14</f>
        <v>30</v>
      </c>
      <c r="H6" s="2">
        <f>G6/F6*100</f>
        <v>0.21830883423082523</v>
      </c>
    </row>
    <row r="7" spans="1:8">
      <c r="H7" s="2"/>
    </row>
    <row r="8" spans="1:8">
      <c r="A8" t="s">
        <v>20</v>
      </c>
      <c r="B8" t="s">
        <v>2</v>
      </c>
      <c r="C8">
        <v>22604724</v>
      </c>
      <c r="D8">
        <v>11124</v>
      </c>
      <c r="E8">
        <v>0.49210952542486247</v>
      </c>
      <c r="F8">
        <v>12411</v>
      </c>
      <c r="G8">
        <f>238+157</f>
        <v>395</v>
      </c>
      <c r="H8" s="2">
        <f t="shared" ref="H8:H29" si="0">G8/F8*100</f>
        <v>3.1826605430666346</v>
      </c>
    </row>
    <row r="9" spans="1:8">
      <c r="H9" s="2"/>
    </row>
    <row r="10" spans="1:8">
      <c r="A10" t="s">
        <v>20</v>
      </c>
      <c r="B10" t="s">
        <v>3</v>
      </c>
      <c r="C10">
        <v>22464615</v>
      </c>
      <c r="D10">
        <v>1657</v>
      </c>
      <c r="E10">
        <v>7.3760445037673691E-2</v>
      </c>
      <c r="F10">
        <v>13209</v>
      </c>
      <c r="G10">
        <f>91+84</f>
        <v>175</v>
      </c>
      <c r="H10" s="2">
        <f t="shared" si="0"/>
        <v>1.3248542660307367</v>
      </c>
    </row>
    <row r="11" spans="1:8">
      <c r="H11" s="2"/>
    </row>
    <row r="12" spans="1:8">
      <c r="A12" t="s">
        <v>23</v>
      </c>
      <c r="B12" t="s">
        <v>11</v>
      </c>
      <c r="C12">
        <v>22662796</v>
      </c>
      <c r="D12">
        <v>27259</v>
      </c>
      <c r="E12">
        <v>1.2028083383886083</v>
      </c>
      <c r="F12">
        <v>13742</v>
      </c>
      <c r="G12">
        <f>473+458</f>
        <v>931</v>
      </c>
      <c r="H12" s="2">
        <f t="shared" si="0"/>
        <v>6.7748508222966093</v>
      </c>
    </row>
    <row r="13" spans="1:8">
      <c r="B13" t="s">
        <v>12</v>
      </c>
      <c r="C13">
        <v>22300316</v>
      </c>
      <c r="D13">
        <v>40303</v>
      </c>
      <c r="E13">
        <v>1.8072838070994151</v>
      </c>
      <c r="F13">
        <v>11878</v>
      </c>
      <c r="G13">
        <f>613+827</f>
        <v>1440</v>
      </c>
      <c r="H13" s="2">
        <f t="shared" si="0"/>
        <v>12.123253072907897</v>
      </c>
    </row>
    <row r="14" spans="1:8">
      <c r="B14" t="s">
        <v>13</v>
      </c>
      <c r="C14">
        <v>22473426</v>
      </c>
      <c r="D14">
        <v>35900</v>
      </c>
      <c r="E14">
        <v>1.5974422413387261</v>
      </c>
      <c r="F14">
        <v>12411</v>
      </c>
      <c r="G14">
        <f>437+565</f>
        <v>1002</v>
      </c>
      <c r="H14" s="2">
        <f t="shared" si="0"/>
        <v>8.0734832003867538</v>
      </c>
    </row>
    <row r="15" spans="1:8">
      <c r="B15" t="s">
        <v>24</v>
      </c>
      <c r="C15">
        <v>22453626</v>
      </c>
      <c r="D15">
        <v>31032</v>
      </c>
      <c r="E15">
        <v>1.382048494082871</v>
      </c>
      <c r="F15">
        <v>12144</v>
      </c>
      <c r="G15">
        <f>473+458</f>
        <v>931</v>
      </c>
      <c r="H15" s="2">
        <f t="shared" si="0"/>
        <v>7.6663372859025039</v>
      </c>
    </row>
    <row r="16" spans="1:8">
      <c r="H16" s="2"/>
    </row>
    <row r="17" spans="1:8">
      <c r="A17" t="s">
        <v>23</v>
      </c>
      <c r="B17" t="s">
        <v>14</v>
      </c>
      <c r="C17">
        <v>22406178</v>
      </c>
      <c r="D17">
        <v>37705</v>
      </c>
      <c r="E17">
        <v>1.6827948077534687</v>
      </c>
      <c r="F17">
        <v>12144</v>
      </c>
      <c r="G17">
        <f>716+810</f>
        <v>1526</v>
      </c>
      <c r="H17" s="2">
        <f t="shared" si="0"/>
        <v>12.565876152832676</v>
      </c>
    </row>
    <row r="18" spans="1:8">
      <c r="B18" t="s">
        <v>15</v>
      </c>
      <c r="C18">
        <v>22367545</v>
      </c>
      <c r="D18">
        <v>40398</v>
      </c>
      <c r="E18">
        <v>1.8060989706290969</v>
      </c>
      <c r="F18">
        <v>11878</v>
      </c>
      <c r="G18">
        <f>717+775</f>
        <v>1492</v>
      </c>
      <c r="H18" s="2">
        <f t="shared" si="0"/>
        <v>12.561037211651794</v>
      </c>
    </row>
    <row r="19" spans="1:8">
      <c r="B19" t="s">
        <v>16</v>
      </c>
      <c r="C19">
        <v>22463295</v>
      </c>
      <c r="D19">
        <v>35325</v>
      </c>
      <c r="E19">
        <v>1.5725653783205</v>
      </c>
      <c r="F19">
        <v>12411</v>
      </c>
      <c r="G19">
        <f>505+570</f>
        <v>1075</v>
      </c>
      <c r="H19" s="2">
        <f t="shared" si="0"/>
        <v>8.6616710982193208</v>
      </c>
    </row>
    <row r="20" spans="1:8">
      <c r="B20" t="s">
        <v>17</v>
      </c>
      <c r="C20">
        <v>22431945</v>
      </c>
      <c r="D20">
        <v>41076</v>
      </c>
      <c r="E20">
        <v>1.8311385838365777</v>
      </c>
      <c r="F20">
        <v>12411</v>
      </c>
      <c r="G20">
        <f>421+488</f>
        <v>909</v>
      </c>
      <c r="H20" s="2">
        <f t="shared" si="0"/>
        <v>7.3241479332849888</v>
      </c>
    </row>
    <row r="21" spans="1:8">
      <c r="H21" s="2"/>
    </row>
    <row r="22" spans="1:8">
      <c r="A22" t="s">
        <v>23</v>
      </c>
      <c r="B22" t="s">
        <v>4</v>
      </c>
      <c r="C22">
        <v>21958541</v>
      </c>
      <c r="D22">
        <v>70649</v>
      </c>
      <c r="E22">
        <v>3.2173813369476596</v>
      </c>
      <c r="F22">
        <v>11612</v>
      </c>
      <c r="G22">
        <f>832+944</f>
        <v>1776</v>
      </c>
      <c r="H22" s="2">
        <f t="shared" si="0"/>
        <v>15.294522907337239</v>
      </c>
    </row>
    <row r="23" spans="1:8">
      <c r="H23" s="2"/>
    </row>
    <row r="24" spans="1:8">
      <c r="A24" t="s">
        <v>23</v>
      </c>
      <c r="B24" t="s">
        <v>5</v>
      </c>
      <c r="C24">
        <v>22189548</v>
      </c>
      <c r="D24">
        <v>91704</v>
      </c>
      <c r="E24">
        <v>4.1327565572764255</v>
      </c>
      <c r="F24">
        <v>11878</v>
      </c>
      <c r="G24">
        <f>714+925</f>
        <v>1639</v>
      </c>
      <c r="H24" s="2">
        <f t="shared" si="0"/>
        <v>13.798619296177808</v>
      </c>
    </row>
    <row r="25" spans="1:8">
      <c r="B25" t="s">
        <v>6</v>
      </c>
      <c r="C25">
        <v>22384831</v>
      </c>
      <c r="D25">
        <v>65031</v>
      </c>
      <c r="E25">
        <v>2.9051369652958288</v>
      </c>
      <c r="F25">
        <v>12144</v>
      </c>
      <c r="G25">
        <f>1082+765</f>
        <v>1847</v>
      </c>
      <c r="H25" s="2">
        <f t="shared" si="0"/>
        <v>15.20915678524374</v>
      </c>
    </row>
    <row r="26" spans="1:8">
      <c r="B26" t="s">
        <v>7</v>
      </c>
      <c r="C26">
        <v>22415306</v>
      </c>
      <c r="D26">
        <v>57381</v>
      </c>
      <c r="E26">
        <v>2.5599025951285252</v>
      </c>
      <c r="F26">
        <v>11878</v>
      </c>
      <c r="G26">
        <f>1220+1582</f>
        <v>2802</v>
      </c>
      <c r="H26" s="2">
        <f t="shared" si="0"/>
        <v>23.58982993769995</v>
      </c>
    </row>
    <row r="27" spans="1:8">
      <c r="B27" t="s">
        <v>8</v>
      </c>
      <c r="C27">
        <v>22167707</v>
      </c>
      <c r="D27">
        <v>103615</v>
      </c>
      <c r="E27">
        <v>4.6741415338988377</v>
      </c>
      <c r="F27">
        <v>11878</v>
      </c>
      <c r="G27">
        <f>1047+1164</f>
        <v>2211</v>
      </c>
      <c r="H27" s="2">
        <f t="shared" si="0"/>
        <v>18.614244822360668</v>
      </c>
    </row>
    <row r="28" spans="1:8">
      <c r="B28" t="s">
        <v>9</v>
      </c>
      <c r="C28">
        <v>22161514</v>
      </c>
      <c r="D28">
        <v>97989</v>
      </c>
      <c r="E28">
        <v>4.4215841932099043</v>
      </c>
      <c r="F28">
        <v>12677</v>
      </c>
      <c r="G28">
        <f>857+631</f>
        <v>1488</v>
      </c>
      <c r="H28" s="2">
        <f t="shared" si="0"/>
        <v>11.737792853198705</v>
      </c>
    </row>
    <row r="29" spans="1:8">
      <c r="B29" t="s">
        <v>10</v>
      </c>
      <c r="C29">
        <v>22363832</v>
      </c>
      <c r="D29">
        <v>55197</v>
      </c>
      <c r="E29">
        <v>2.4681369454036322</v>
      </c>
      <c r="F29">
        <v>12411</v>
      </c>
      <c r="G29">
        <f>775+933</f>
        <v>1708</v>
      </c>
      <c r="H29" s="2">
        <f t="shared" si="0"/>
        <v>13.761985335589397</v>
      </c>
    </row>
    <row r="31" spans="1:8">
      <c r="A31" s="4" t="s">
        <v>29</v>
      </c>
      <c r="B31" s="4"/>
      <c r="C31" s="4"/>
      <c r="D31" s="4"/>
      <c r="E31" s="4"/>
      <c r="F31" s="4"/>
      <c r="G31" s="4"/>
      <c r="H31" s="4"/>
    </row>
    <row r="32" spans="1:8">
      <c r="A32" s="5" t="s">
        <v>30</v>
      </c>
      <c r="B32" s="5"/>
      <c r="C32" s="5"/>
      <c r="D32" s="5"/>
      <c r="E32" s="5"/>
      <c r="F32" s="5"/>
      <c r="G32" s="5"/>
      <c r="H32" s="5"/>
    </row>
  </sheetData>
  <mergeCells count="3">
    <mergeCell ref="A1:H4"/>
    <mergeCell ref="A31:H31"/>
    <mergeCell ref="A32:H32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Blatt1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</dc:creator>
  <cp:lastModifiedBy>Tim</cp:lastModifiedBy>
  <dcterms:created xsi:type="dcterms:W3CDTF">2021-08-11T12:07:23Z</dcterms:created>
  <dcterms:modified xsi:type="dcterms:W3CDTF">2021-08-27T23:13:15Z</dcterms:modified>
</cp:coreProperties>
</file>