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diaespinoza/Documents/Figures paper/Submission documents/"/>
    </mc:Choice>
  </mc:AlternateContent>
  <xr:revisionPtr revIDLastSave="0" documentId="13_ncr:1_{3AEE7D77-EB84-074E-9B71-F989E44084DE}" xr6:coauthVersionLast="45" xr6:coauthVersionMax="45" xr10:uidLastSave="{00000000-0000-0000-0000-000000000000}"/>
  <bookViews>
    <workbookView xWindow="780" yWindow="820" windowWidth="19300" windowHeight="15720" xr2:uid="{16E9E9DF-FBFB-6942-8244-E21D0264CDC4}"/>
  </bookViews>
  <sheets>
    <sheet name="S.Table1" sheetId="2" r:id="rId1"/>
    <sheet name="Sheet1" sheetId="3" r:id="rId2"/>
    <sheet name="Sheet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4" l="1"/>
  <c r="G3" i="3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3" i="2"/>
  <c r="K74" i="2"/>
  <c r="K44" i="2"/>
  <c r="K45" i="2"/>
  <c r="K46" i="2"/>
  <c r="K47" i="2"/>
  <c r="K48" i="2"/>
  <c r="K49" i="2"/>
  <c r="K50" i="2"/>
  <c r="K51" i="2"/>
  <c r="K52" i="2"/>
  <c r="K53" i="2"/>
  <c r="K54" i="2"/>
  <c r="K55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4" i="2"/>
  <c r="K5" i="2"/>
  <c r="K6" i="2"/>
  <c r="K7" i="2"/>
  <c r="K8" i="2"/>
  <c r="K9" i="2"/>
  <c r="K3" i="2"/>
  <c r="F69" i="2"/>
  <c r="F70" i="2"/>
  <c r="F71" i="2"/>
  <c r="F72" i="2"/>
  <c r="F73" i="2"/>
  <c r="F74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3" i="2"/>
  <c r="K8" i="3" l="1"/>
  <c r="K3" i="3"/>
  <c r="G7" i="3"/>
  <c r="G34" i="3"/>
  <c r="F2" i="3" l="1"/>
  <c r="E2" i="3"/>
  <c r="D2" i="3"/>
  <c r="G2" i="3" l="1"/>
  <c r="L53" i="2"/>
  <c r="G53" i="2"/>
  <c r="L65" i="2"/>
  <c r="G65" i="2"/>
  <c r="L50" i="2"/>
  <c r="G50" i="2"/>
  <c r="L61" i="2"/>
  <c r="G61" i="2"/>
  <c r="L66" i="2"/>
  <c r="G66" i="2"/>
  <c r="J72" i="2"/>
  <c r="I72" i="2"/>
  <c r="K72" i="2" s="1"/>
  <c r="H72" i="2"/>
  <c r="G72" i="2"/>
  <c r="L68" i="2"/>
  <c r="G68" i="2"/>
  <c r="L13" i="2"/>
  <c r="G13" i="2"/>
  <c r="L14" i="2"/>
  <c r="G14" i="2"/>
  <c r="L52" i="2"/>
  <c r="G52" i="2"/>
  <c r="L36" i="2"/>
  <c r="G36" i="2"/>
  <c r="L67" i="2"/>
  <c r="G67" i="2"/>
  <c r="L10" i="2"/>
  <c r="G10" i="2"/>
  <c r="L17" i="2"/>
  <c r="G17" i="2"/>
  <c r="L4" i="2"/>
  <c r="G4" i="2"/>
  <c r="L40" i="2"/>
  <c r="G40" i="2"/>
  <c r="L23" i="2"/>
  <c r="G23" i="2"/>
  <c r="L55" i="2"/>
  <c r="G55" i="2"/>
  <c r="L58" i="2"/>
  <c r="G58" i="2"/>
  <c r="L45" i="2"/>
  <c r="G45" i="2"/>
  <c r="L59" i="2"/>
  <c r="G59" i="2"/>
  <c r="L73" i="2"/>
  <c r="G73" i="2"/>
  <c r="L32" i="2"/>
  <c r="G32" i="2"/>
  <c r="L11" i="2"/>
  <c r="G11" i="2"/>
  <c r="L5" i="2"/>
  <c r="G5" i="2"/>
  <c r="L12" i="2"/>
  <c r="G12" i="2"/>
  <c r="J27" i="2"/>
  <c r="I27" i="2"/>
  <c r="H27" i="2"/>
  <c r="G27" i="2"/>
  <c r="L6" i="2"/>
  <c r="G6" i="2"/>
  <c r="L15" i="2"/>
  <c r="G15" i="2"/>
  <c r="L7" i="2"/>
  <c r="G7" i="2"/>
  <c r="L34" i="2"/>
  <c r="G34" i="2"/>
  <c r="L49" i="2"/>
  <c r="G49" i="2"/>
  <c r="L20" i="2"/>
  <c r="G20" i="2"/>
  <c r="L62" i="2"/>
  <c r="G62" i="2"/>
  <c r="L28" i="2"/>
  <c r="G28" i="2"/>
  <c r="L64" i="2"/>
  <c r="G64" i="2"/>
  <c r="L71" i="2"/>
  <c r="G71" i="2"/>
  <c r="L30" i="2"/>
  <c r="G30" i="2"/>
  <c r="L3" i="2"/>
  <c r="G3" i="2"/>
  <c r="L26" i="2"/>
  <c r="G26" i="2"/>
  <c r="L24" i="2"/>
  <c r="G24" i="2"/>
  <c r="L18" i="2"/>
  <c r="G18" i="2"/>
  <c r="L57" i="2"/>
  <c r="G57" i="2"/>
  <c r="L21" i="2"/>
  <c r="G21" i="2"/>
  <c r="L37" i="2"/>
  <c r="G37" i="2"/>
  <c r="L47" i="2"/>
  <c r="G47" i="2"/>
  <c r="L44" i="2"/>
  <c r="G44" i="2"/>
  <c r="L63" i="2"/>
  <c r="G63" i="2"/>
  <c r="L25" i="2"/>
  <c r="G25" i="2"/>
  <c r="L19" i="2"/>
  <c r="G19" i="2"/>
  <c r="L41" i="2"/>
  <c r="G41" i="2"/>
  <c r="L46" i="2"/>
  <c r="G46" i="2"/>
  <c r="L33" i="2"/>
  <c r="G33" i="2"/>
  <c r="L29" i="2"/>
  <c r="G29" i="2"/>
  <c r="L9" i="2"/>
  <c r="G9" i="2"/>
  <c r="L51" i="2"/>
  <c r="G51" i="2"/>
  <c r="L39" i="2"/>
  <c r="G39" i="2"/>
  <c r="L31" i="2"/>
  <c r="G31" i="2"/>
  <c r="L16" i="2"/>
  <c r="G16" i="2"/>
  <c r="L43" i="2"/>
  <c r="G43" i="2"/>
  <c r="L56" i="2"/>
  <c r="G56" i="2"/>
  <c r="L48" i="2"/>
  <c r="G48" i="2"/>
  <c r="L60" i="2"/>
  <c r="G60" i="2"/>
  <c r="L54" i="2"/>
  <c r="G54" i="2"/>
  <c r="L74" i="2"/>
  <c r="G74" i="2"/>
  <c r="L35" i="2"/>
  <c r="G35" i="2"/>
  <c r="L22" i="2"/>
  <c r="G22" i="2"/>
  <c r="L8" i="2"/>
  <c r="G8" i="2"/>
  <c r="L70" i="2"/>
  <c r="G70" i="2"/>
  <c r="L69" i="2"/>
  <c r="G69" i="2"/>
  <c r="L38" i="2"/>
  <c r="G38" i="2"/>
  <c r="L42" i="2"/>
  <c r="G42" i="2"/>
  <c r="K27" i="2" l="1"/>
  <c r="L27" i="2"/>
  <c r="L72" i="2"/>
</calcChain>
</file>

<file path=xl/sharedStrings.xml><?xml version="1.0" encoding="utf-8"?>
<sst xmlns="http://schemas.openxmlformats.org/spreadsheetml/2006/main" count="321" uniqueCount="168">
  <si>
    <t>Deficiency</t>
  </si>
  <si>
    <t>Bloomington Stock #</t>
  </si>
  <si>
    <t>Df(3L)ED4674</t>
  </si>
  <si>
    <t>Df(3L)BSC449</t>
  </si>
  <si>
    <t>Df(3L)BSC371</t>
  </si>
  <si>
    <t>Df(3L)BSC289</t>
  </si>
  <si>
    <t>Df(3L)BSC223</t>
  </si>
  <si>
    <t>Df(3L)BSC23</t>
  </si>
  <si>
    <t>Df(3L)ED208</t>
  </si>
  <si>
    <t>Df(3L)BSC553</t>
  </si>
  <si>
    <t>Df(3L)BSC375</t>
  </si>
  <si>
    <t>Df(3L)BSC368</t>
  </si>
  <si>
    <t>Df(3L)BSC774</t>
  </si>
  <si>
    <t>Df(3L)BSC730</t>
  </si>
  <si>
    <t>Df(3L)BSC224</t>
  </si>
  <si>
    <t>Df(3L)Exel8104</t>
  </si>
  <si>
    <t>Df(3L)BSC451</t>
  </si>
  <si>
    <t>Df(3L)ED230</t>
  </si>
  <si>
    <t>Df(3L)ED4475</t>
  </si>
  <si>
    <t>Df(3L)ED4457</t>
  </si>
  <si>
    <t>Df(3L)ED229</t>
  </si>
  <si>
    <t>Df(3L)BSC27</t>
  </si>
  <si>
    <t>Df(3L)BSC414</t>
  </si>
  <si>
    <t>Df(3L)ED4287</t>
  </si>
  <si>
    <t>Df(3L)ED4483</t>
  </si>
  <si>
    <t>Df(3L)ED4502</t>
  </si>
  <si>
    <t>Df(3L)BSC362</t>
  </si>
  <si>
    <t>Df(3L)BSC118</t>
  </si>
  <si>
    <t>Df(3L)ED4341</t>
  </si>
  <si>
    <t>Df(3L)ED4978</t>
  </si>
  <si>
    <t>Df(3L)ED201</t>
  </si>
  <si>
    <t>Df(3L)BSC389</t>
  </si>
  <si>
    <t>Df(3L)ED210</t>
  </si>
  <si>
    <t>Df(3L)BSC220</t>
  </si>
  <si>
    <t>Df(3L)BSC33</t>
  </si>
  <si>
    <t>Df(3L)BSC672</t>
  </si>
  <si>
    <t>Df(3L)ED4606</t>
  </si>
  <si>
    <t>Df(3L)6B-29+Df(3R)6B-29</t>
  </si>
  <si>
    <t>Df(3L)ED4196</t>
  </si>
  <si>
    <t>Df(3L)BSC419</t>
  </si>
  <si>
    <t>Df(3L)ED4470</t>
  </si>
  <si>
    <t>Df(3L)AC1</t>
  </si>
  <si>
    <t>Df(3L)Exel6132</t>
  </si>
  <si>
    <t>Df(3L)ED4543</t>
  </si>
  <si>
    <t>Df(3L)ED50002</t>
  </si>
  <si>
    <t>Df(3L)ED4421</t>
  </si>
  <si>
    <t>Df(3L)ED217</t>
  </si>
  <si>
    <t>Df(3L)Exel6109</t>
  </si>
  <si>
    <t>Df(3L)BSC181</t>
  </si>
  <si>
    <t>Df(3L)BSC845</t>
  </si>
  <si>
    <t>Df(3L)ED4293</t>
  </si>
  <si>
    <t>Df(3L)BSC673</t>
  </si>
  <si>
    <t>Df(3L)BSC884</t>
  </si>
  <si>
    <t>Df(3L)Exel6085</t>
  </si>
  <si>
    <t>Df(3L)BSC411</t>
  </si>
  <si>
    <t>Df(3L)Exel6112</t>
  </si>
  <si>
    <t>Df(3L)ED4858</t>
  </si>
  <si>
    <t>Df(3L)BSC410</t>
  </si>
  <si>
    <t>Df(3L)BSC392</t>
  </si>
  <si>
    <t>Df(3L)Exel6092</t>
  </si>
  <si>
    <t>Df(3L)BSC816</t>
  </si>
  <si>
    <t>Df(3L)BSC119</t>
  </si>
  <si>
    <t>Df(3L)ED4486</t>
  </si>
  <si>
    <t>Df(3L)BSC117</t>
  </si>
  <si>
    <t>Df(3L)BSC839</t>
  </si>
  <si>
    <t>Df(3L)BSC815</t>
  </si>
  <si>
    <t>Df(3L)BSC671</t>
  </si>
  <si>
    <t>Df(3L)BSC797</t>
  </si>
  <si>
    <t>Df(3L)Aprt-32</t>
  </si>
  <si>
    <t>Df(3L)BSC12</t>
  </si>
  <si>
    <t>Df(3L)ED5017</t>
  </si>
  <si>
    <t>Df(3L)BSC800</t>
  </si>
  <si>
    <t>Df(3L)BSC391</t>
  </si>
  <si>
    <t>Df(3L)1-16</t>
  </si>
  <si>
    <t>deficiency Normal/Mild</t>
  </si>
  <si>
    <t>Deficiency moderate</t>
  </si>
  <si>
    <t>Deficiency Severe</t>
  </si>
  <si>
    <t>Deficiency Total</t>
  </si>
  <si>
    <t>Control Normal/Mild</t>
  </si>
  <si>
    <t>Control Moderate</t>
  </si>
  <si>
    <t>Control Severe</t>
  </si>
  <si>
    <t>Control Total</t>
  </si>
  <si>
    <t>Df(3L) ED223</t>
  </si>
  <si>
    <t>Df(3L) Exel6130</t>
  </si>
  <si>
    <t>Df(3L) ED4685</t>
  </si>
  <si>
    <t>Df(3L) Exel9002</t>
  </si>
  <si>
    <t>Df(3L) Exel9004</t>
  </si>
  <si>
    <t>Df(3L)BSC426</t>
  </si>
  <si>
    <t>Df(3L)Exel6087</t>
  </si>
  <si>
    <t>Df(3L)TO2</t>
  </si>
  <si>
    <t>Df(3L)Exel6119</t>
  </si>
  <si>
    <t>Df(3L)BSC614</t>
  </si>
  <si>
    <t>B31901</t>
  </si>
  <si>
    <t>B51908</t>
  </si>
  <si>
    <t>V100567</t>
  </si>
  <si>
    <t>V103559</t>
  </si>
  <si>
    <t>B57483</t>
  </si>
  <si>
    <t>B33382</t>
  </si>
  <si>
    <t>B52980</t>
  </si>
  <si>
    <t>B28020</t>
  </si>
  <si>
    <t>B34394</t>
  </si>
  <si>
    <t>V109767</t>
  </si>
  <si>
    <t>Andreas Jenny</t>
  </si>
  <si>
    <t xml:space="preserve">Andreas Jenny </t>
  </si>
  <si>
    <t xml:space="preserve">Df(3L) BSC414 </t>
  </si>
  <si>
    <t>Df(3L)BSC554</t>
  </si>
  <si>
    <t>cmbKO</t>
  </si>
  <si>
    <t>UAS-cmbRB</t>
  </si>
  <si>
    <t>Deficiency Normal/Mild</t>
  </si>
  <si>
    <t>Deficiency Moderate</t>
  </si>
  <si>
    <t>Control Normal/mild</t>
  </si>
  <si>
    <t>W1118</t>
  </si>
  <si>
    <t>Idgf3OE</t>
  </si>
  <si>
    <t>Crossed with:</t>
  </si>
  <si>
    <t>Df(3L)ED4674*</t>
  </si>
  <si>
    <t>N/A</t>
  </si>
  <si>
    <t>C415Gal4</t>
  </si>
  <si>
    <t>CY2GAL4</t>
  </si>
  <si>
    <t>Df(3L)ED4502*+</t>
  </si>
  <si>
    <t xml:space="preserve">  *Original defiency</t>
  </si>
  <si>
    <t>C415Gal4IDgf3OE</t>
  </si>
  <si>
    <t>Cy2GAL4</t>
  </si>
  <si>
    <t>Cy2GaAL4</t>
  </si>
  <si>
    <t>IDgf3OE</t>
  </si>
  <si>
    <t>Cy2GaAL4-Gal80 25C</t>
  </si>
  <si>
    <t>IDGF3-Gal80 25C</t>
  </si>
  <si>
    <t xml:space="preserve">  +three biological replicas</t>
  </si>
  <si>
    <t>Control defective total</t>
  </si>
  <si>
    <t>S10BA</t>
  </si>
  <si>
    <t>S10BB</t>
  </si>
  <si>
    <t>S10Bc</t>
  </si>
  <si>
    <t>S10BD</t>
  </si>
  <si>
    <t>S12A</t>
  </si>
  <si>
    <t>S12B</t>
  </si>
  <si>
    <t>S12C</t>
  </si>
  <si>
    <t>S12D</t>
  </si>
  <si>
    <t>NarrowingDownDFs</t>
  </si>
  <si>
    <t>cross</t>
  </si>
  <si>
    <t>p-value</t>
  </si>
  <si>
    <t>Df(3L) ED4606*</t>
  </si>
  <si>
    <t>C415Gal4DF</t>
  </si>
  <si>
    <t>Enhancer</t>
  </si>
  <si>
    <t>Suppressor</t>
  </si>
  <si>
    <t>Kenny's data df7935</t>
  </si>
  <si>
    <t>NarrowingDownDf24918</t>
  </si>
  <si>
    <t>RNAiC415Gal4Idgf3</t>
  </si>
  <si>
    <t>C41Gal4</t>
  </si>
  <si>
    <t>RNAixC415Gal4Idgf3</t>
  </si>
  <si>
    <t>RnaixC415Gal4Idgf3</t>
  </si>
  <si>
    <t>Cy2Gal4xRNAi</t>
  </si>
  <si>
    <t>RNAiCross3</t>
  </si>
  <si>
    <t>eIF3eRNAixIdgf3OE</t>
  </si>
  <si>
    <t>df57483</t>
  </si>
  <si>
    <t>Cy2Gal4</t>
  </si>
  <si>
    <t>Lost</t>
  </si>
  <si>
    <t>W1118Xdf</t>
  </si>
  <si>
    <t>Deficiency or RNAi</t>
  </si>
  <si>
    <t>2ndCross1Cross2</t>
  </si>
  <si>
    <t>Df(3L)BSC23*</t>
  </si>
  <si>
    <t>Df(3L)ED230*</t>
  </si>
  <si>
    <t>Df(3L)BSC289*</t>
  </si>
  <si>
    <t>Df(3L)Exel6092*</t>
  </si>
  <si>
    <t>Df(3L)ED4543*</t>
  </si>
  <si>
    <t>Df(3L)BSC671*</t>
  </si>
  <si>
    <t>Df(3L)BSC119*</t>
  </si>
  <si>
    <t>Narrowing down cmb</t>
  </si>
  <si>
    <t xml:space="preserve">Deficiency defective total </t>
  </si>
  <si>
    <t>Table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</si>
</sst>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Helvetica"/>
      <family val="2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6">
    <xf numFmtId="0" fontId="0" fillId="0" borderId="0" xfId="0"/>
    <xf numFmtId="0" fontId="0" fillId="0" borderId="0" xfId="0" applyFont="1" applyFill="1"/>
    <xf numFmtId="0" fontId="2" fillId="0" borderId="1" xfId="0" applyFont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0" borderId="1" xfId="0" applyBorder="1"/>
    <xf numFmtId="0" fontId="0" fillId="0" borderId="1" xfId="0" applyFont="1" applyBorder="1"/>
    <xf numFmtId="0" fontId="3" fillId="0" borderId="1" xfId="0" applyFont="1" applyBorder="1"/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/>
    <xf numFmtId="0" fontId="0" fillId="0" borderId="4" xfId="0" applyFill="1" applyBorder="1"/>
    <xf numFmtId="0" fontId="5" fillId="0" borderId="1" xfId="0" applyFont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3" borderId="0" xfId="0" applyFill="1"/>
    <xf numFmtId="0" fontId="0" fillId="3" borderId="0" xfId="0" applyFill="1" applyBorder="1"/>
    <xf numFmtId="0" fontId="0" fillId="4" borderId="0" xfId="0" applyFill="1"/>
    <xf numFmtId="0" fontId="2" fillId="4" borderId="1" xfId="0" applyFont="1" applyFill="1" applyBorder="1"/>
    <xf numFmtId="0" fontId="0" fillId="4" borderId="1" xfId="1" applyFont="1" applyFill="1" applyBorder="1"/>
    <xf numFmtId="0" fontId="2" fillId="0" borderId="1" xfId="0" applyFont="1" applyFill="1" applyBorder="1"/>
    <xf numFmtId="11" fontId="0" fillId="0" borderId="0" xfId="0" applyNumberFormat="1"/>
    <xf numFmtId="0" fontId="0" fillId="0" borderId="5" xfId="0" applyBorder="1"/>
    <xf numFmtId="0" fontId="2" fillId="0" borderId="2" xfId="0" applyFont="1" applyFill="1" applyBorder="1"/>
    <xf numFmtId="0" fontId="0" fillId="0" borderId="7" xfId="0" applyBorder="1" applyAlignment="1">
      <alignment horizontal="left" vertical="center"/>
    </xf>
    <xf numFmtId="0" fontId="0" fillId="0" borderId="1" xfId="0" applyFill="1" applyBorder="1"/>
    <xf numFmtId="0" fontId="4" fillId="0" borderId="1" xfId="0" applyFont="1" applyBorder="1"/>
    <xf numFmtId="0" fontId="0" fillId="3" borderId="1" xfId="0" applyFill="1" applyBorder="1"/>
    <xf numFmtId="0" fontId="6" fillId="0" borderId="1" xfId="0" applyFont="1" applyFill="1" applyBorder="1"/>
    <xf numFmtId="0" fontId="6" fillId="0" borderId="1" xfId="0" applyFont="1" applyBorder="1"/>
    <xf numFmtId="0" fontId="0" fillId="0" borderId="1" xfId="0" applyFill="1" applyBorder="1" applyAlignment="1">
      <alignment horizontal="left" vertical="center"/>
    </xf>
    <xf numFmtId="0" fontId="2" fillId="0" borderId="6" xfId="0" applyFont="1" applyBorder="1"/>
    <xf numFmtId="0" fontId="0" fillId="0" borderId="2" xfId="0" applyFont="1" applyFill="1" applyBorder="1"/>
    <xf numFmtId="0" fontId="0" fillId="0" borderId="9" xfId="0" applyBorder="1"/>
    <xf numFmtId="0" fontId="2" fillId="0" borderId="7" xfId="0" applyFont="1" applyBorder="1"/>
    <xf numFmtId="0" fontId="0" fillId="0" borderId="10" xfId="0" applyBorder="1"/>
    <xf numFmtId="0" fontId="0" fillId="0" borderId="7" xfId="0" applyBorder="1"/>
    <xf numFmtId="0" fontId="0" fillId="0" borderId="3" xfId="0" applyBorder="1"/>
    <xf numFmtId="0" fontId="0" fillId="0" borderId="11" xfId="0" applyBorder="1"/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/>
    <xf numFmtId="0" fontId="0" fillId="0" borderId="14" xfId="0" applyBorder="1"/>
    <xf numFmtId="0" fontId="0" fillId="3" borderId="2" xfId="0" applyFill="1" applyBorder="1"/>
    <xf numFmtId="0" fontId="0" fillId="0" borderId="3" xfId="0" applyFill="1" applyBorder="1"/>
    <xf numFmtId="0" fontId="2" fillId="0" borderId="2" xfId="0" applyFont="1" applyBorder="1"/>
    <xf numFmtId="0" fontId="0" fillId="4" borderId="0" xfId="0" applyFill="1" applyBorder="1"/>
    <xf numFmtId="0" fontId="3" fillId="0" borderId="7" xfId="0" applyFont="1" applyBorder="1" applyAlignment="1">
      <alignment horizontal="left" vertical="center"/>
    </xf>
    <xf numFmtId="0" fontId="6" fillId="3" borderId="1" xfId="0" applyFont="1" applyFill="1" applyBorder="1"/>
    <xf numFmtId="0" fontId="0" fillId="0" borderId="2" xfId="0" applyFill="1" applyBorder="1"/>
    <xf numFmtId="0" fontId="0" fillId="0" borderId="8" xfId="0" applyBorder="1"/>
    <xf numFmtId="0" fontId="0" fillId="0" borderId="13" xfId="0" applyFill="1" applyBorder="1"/>
    <xf numFmtId="0" fontId="0" fillId="0" borderId="9" xfId="0" applyFill="1" applyBorder="1"/>
    <xf numFmtId="0" fontId="0" fillId="0" borderId="12" xfId="0" applyBorder="1"/>
    <xf numFmtId="0" fontId="2" fillId="0" borderId="0" xfId="0" applyFont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DBBE9-BC76-C749-ABB4-B0DEF16C806E}">
  <dimension ref="A1:L74"/>
  <sheetViews>
    <sheetView tabSelected="1" zoomScale="75" workbookViewId="0">
      <selection activeCell="A2" sqref="A2"/>
    </sheetView>
  </sheetViews>
  <sheetFormatPr baseColWidth="10" defaultRowHeight="16" x14ac:dyDescent="0.2"/>
  <cols>
    <col min="1" max="1" width="22.5" bestFit="1" customWidth="1"/>
    <col min="2" max="2" width="18.33203125" bestFit="1" customWidth="1"/>
    <col min="3" max="3" width="20.83203125" bestFit="1" customWidth="1"/>
    <col min="4" max="4" width="18.5" bestFit="1" customWidth="1"/>
    <col min="5" max="5" width="16" bestFit="1" customWidth="1"/>
    <col min="6" max="6" width="23.1640625" style="18" bestFit="1" customWidth="1"/>
    <col min="7" max="7" width="14.5" bestFit="1" customWidth="1"/>
    <col min="8" max="8" width="18.33203125" bestFit="1" customWidth="1"/>
    <col min="9" max="9" width="15.5" bestFit="1" customWidth="1"/>
    <col min="10" max="10" width="13.1640625" bestFit="1" customWidth="1"/>
    <col min="11" max="11" width="19.6640625" style="18" bestFit="1" customWidth="1"/>
    <col min="12" max="12" width="11.6640625" bestFit="1" customWidth="1"/>
  </cols>
  <sheetData>
    <row r="1" spans="1:12" x14ac:dyDescent="0.2">
      <c r="A1" s="55" t="s">
        <v>167</v>
      </c>
    </row>
    <row r="2" spans="1:12" x14ac:dyDescent="0.2">
      <c r="A2" s="2" t="s">
        <v>0</v>
      </c>
      <c r="B2" s="2" t="s">
        <v>1</v>
      </c>
      <c r="C2" s="2" t="s">
        <v>74</v>
      </c>
      <c r="D2" s="2" t="s">
        <v>75</v>
      </c>
      <c r="E2" s="2" t="s">
        <v>76</v>
      </c>
      <c r="F2" s="19" t="s">
        <v>166</v>
      </c>
      <c r="G2" s="2" t="s">
        <v>77</v>
      </c>
      <c r="H2" s="2" t="s">
        <v>78</v>
      </c>
      <c r="I2" s="2" t="s">
        <v>79</v>
      </c>
      <c r="J2" s="2" t="s">
        <v>80</v>
      </c>
      <c r="K2" s="19" t="s">
        <v>127</v>
      </c>
      <c r="L2" s="2" t="s">
        <v>81</v>
      </c>
    </row>
    <row r="3" spans="1:12" s="1" customFormat="1" x14ac:dyDescent="0.2">
      <c r="A3" s="3" t="s">
        <v>2</v>
      </c>
      <c r="B3" s="3">
        <v>8098</v>
      </c>
      <c r="C3" s="4">
        <v>5</v>
      </c>
      <c r="D3" s="4">
        <v>115</v>
      </c>
      <c r="E3" s="4">
        <v>99</v>
      </c>
      <c r="F3" s="20">
        <f>E3+D3</f>
        <v>214</v>
      </c>
      <c r="G3" s="4">
        <f t="shared" ref="G3:G34" si="0">C3+D3+E3</f>
        <v>219</v>
      </c>
      <c r="H3" s="4">
        <v>65</v>
      </c>
      <c r="I3" s="4">
        <v>37</v>
      </c>
      <c r="J3" s="4">
        <v>0</v>
      </c>
      <c r="K3" s="20">
        <f>I3+J3</f>
        <v>37</v>
      </c>
      <c r="L3" s="4">
        <f t="shared" ref="L3:L34" si="1">H3+I3+J3</f>
        <v>102</v>
      </c>
    </row>
    <row r="4" spans="1:12" x14ac:dyDescent="0.2">
      <c r="A4" s="5" t="s">
        <v>3</v>
      </c>
      <c r="B4" s="5">
        <v>24953</v>
      </c>
      <c r="C4" s="6">
        <v>7</v>
      </c>
      <c r="D4" s="6">
        <v>83</v>
      </c>
      <c r="E4" s="6">
        <v>47</v>
      </c>
      <c r="F4" s="20">
        <f t="shared" ref="F4:F67" si="2">E4+D4</f>
        <v>130</v>
      </c>
      <c r="G4" s="6">
        <f t="shared" si="0"/>
        <v>137</v>
      </c>
      <c r="H4" s="6">
        <v>94</v>
      </c>
      <c r="I4" s="6">
        <v>29</v>
      </c>
      <c r="J4" s="6">
        <v>1</v>
      </c>
      <c r="K4" s="20">
        <f t="shared" ref="K4:K67" si="3">I4+J4</f>
        <v>30</v>
      </c>
      <c r="L4" s="6">
        <f t="shared" si="1"/>
        <v>124</v>
      </c>
    </row>
    <row r="5" spans="1:12" x14ac:dyDescent="0.2">
      <c r="A5" s="5" t="s">
        <v>4</v>
      </c>
      <c r="B5" s="5">
        <v>24395</v>
      </c>
      <c r="C5" s="6">
        <v>43</v>
      </c>
      <c r="D5" s="6">
        <v>109</v>
      </c>
      <c r="E5" s="6">
        <v>15</v>
      </c>
      <c r="F5" s="20">
        <f t="shared" si="2"/>
        <v>124</v>
      </c>
      <c r="G5" s="6">
        <f t="shared" si="0"/>
        <v>167</v>
      </c>
      <c r="H5" s="6">
        <v>159</v>
      </c>
      <c r="I5" s="6">
        <v>22</v>
      </c>
      <c r="J5" s="6">
        <v>1</v>
      </c>
      <c r="K5" s="20">
        <f t="shared" si="3"/>
        <v>23</v>
      </c>
      <c r="L5" s="6">
        <f t="shared" si="1"/>
        <v>182</v>
      </c>
    </row>
    <row r="6" spans="1:12" x14ac:dyDescent="0.2">
      <c r="A6" s="5" t="s">
        <v>5</v>
      </c>
      <c r="B6" s="5">
        <v>23674</v>
      </c>
      <c r="C6" s="6">
        <v>47</v>
      </c>
      <c r="D6" s="6">
        <v>109</v>
      </c>
      <c r="E6" s="6">
        <v>18</v>
      </c>
      <c r="F6" s="20">
        <f t="shared" si="2"/>
        <v>127</v>
      </c>
      <c r="G6" s="6">
        <f t="shared" si="0"/>
        <v>174</v>
      </c>
      <c r="H6" s="6">
        <v>159</v>
      </c>
      <c r="I6" s="6">
        <v>22</v>
      </c>
      <c r="J6" s="6">
        <v>1</v>
      </c>
      <c r="K6" s="20">
        <f t="shared" si="3"/>
        <v>23</v>
      </c>
      <c r="L6" s="6">
        <f t="shared" si="1"/>
        <v>182</v>
      </c>
    </row>
    <row r="7" spans="1:12" x14ac:dyDescent="0.2">
      <c r="A7" s="5" t="s">
        <v>6</v>
      </c>
      <c r="B7" s="5">
        <v>9700</v>
      </c>
      <c r="C7" s="6">
        <v>46</v>
      </c>
      <c r="D7" s="6">
        <v>67</v>
      </c>
      <c r="E7" s="6">
        <v>30</v>
      </c>
      <c r="F7" s="20">
        <f t="shared" si="2"/>
        <v>97</v>
      </c>
      <c r="G7" s="6">
        <f t="shared" si="0"/>
        <v>143</v>
      </c>
      <c r="H7" s="6">
        <v>159</v>
      </c>
      <c r="I7" s="6">
        <v>22</v>
      </c>
      <c r="J7" s="6">
        <v>1</v>
      </c>
      <c r="K7" s="20">
        <f t="shared" si="3"/>
        <v>23</v>
      </c>
      <c r="L7" s="6">
        <f t="shared" si="1"/>
        <v>182</v>
      </c>
    </row>
    <row r="8" spans="1:12" x14ac:dyDescent="0.2">
      <c r="A8" s="5" t="s">
        <v>7</v>
      </c>
      <c r="B8" s="5">
        <v>6755</v>
      </c>
      <c r="C8" s="6">
        <v>133</v>
      </c>
      <c r="D8" s="6">
        <v>5</v>
      </c>
      <c r="E8" s="6">
        <v>0</v>
      </c>
      <c r="F8" s="20">
        <f t="shared" si="2"/>
        <v>5</v>
      </c>
      <c r="G8" s="6">
        <f t="shared" si="0"/>
        <v>138</v>
      </c>
      <c r="H8" s="6">
        <v>55</v>
      </c>
      <c r="I8" s="6">
        <v>60</v>
      </c>
      <c r="J8" s="6">
        <v>8</v>
      </c>
      <c r="K8" s="20">
        <f t="shared" si="3"/>
        <v>68</v>
      </c>
      <c r="L8" s="6">
        <f t="shared" si="1"/>
        <v>123</v>
      </c>
    </row>
    <row r="9" spans="1:12" x14ac:dyDescent="0.2">
      <c r="A9" s="5" t="s">
        <v>8</v>
      </c>
      <c r="B9" s="5">
        <v>8059</v>
      </c>
      <c r="C9" s="6">
        <v>2</v>
      </c>
      <c r="D9" s="6">
        <v>120</v>
      </c>
      <c r="E9" s="6">
        <v>5</v>
      </c>
      <c r="F9" s="20">
        <f t="shared" si="2"/>
        <v>125</v>
      </c>
      <c r="G9" s="6">
        <f t="shared" si="0"/>
        <v>127</v>
      </c>
      <c r="H9" s="6">
        <v>93</v>
      </c>
      <c r="I9" s="6">
        <v>105</v>
      </c>
      <c r="J9" s="6">
        <v>0</v>
      </c>
      <c r="K9" s="20">
        <f t="shared" si="3"/>
        <v>105</v>
      </c>
      <c r="L9" s="6">
        <f t="shared" si="1"/>
        <v>198</v>
      </c>
    </row>
    <row r="10" spans="1:12" x14ac:dyDescent="0.2">
      <c r="A10" s="5" t="s">
        <v>9</v>
      </c>
      <c r="B10" s="5">
        <v>25116</v>
      </c>
      <c r="C10" s="6">
        <v>25</v>
      </c>
      <c r="D10" s="6">
        <v>72</v>
      </c>
      <c r="E10" s="6">
        <v>27</v>
      </c>
      <c r="F10" s="20">
        <f t="shared" si="2"/>
        <v>99</v>
      </c>
      <c r="G10" s="6">
        <f t="shared" si="0"/>
        <v>124</v>
      </c>
      <c r="H10" s="6">
        <v>94</v>
      </c>
      <c r="I10" s="6">
        <v>29</v>
      </c>
      <c r="J10" s="6">
        <v>1</v>
      </c>
      <c r="K10" s="20">
        <f t="shared" si="3"/>
        <v>30</v>
      </c>
      <c r="L10" s="6">
        <f t="shared" si="1"/>
        <v>124</v>
      </c>
    </row>
    <row r="11" spans="1:12" x14ac:dyDescent="0.2">
      <c r="A11" s="5" t="s">
        <v>10</v>
      </c>
      <c r="B11" s="5">
        <v>24399</v>
      </c>
      <c r="C11" s="6">
        <v>109</v>
      </c>
      <c r="D11" s="6">
        <v>118</v>
      </c>
      <c r="E11" s="6">
        <v>2</v>
      </c>
      <c r="F11" s="20">
        <f t="shared" si="2"/>
        <v>120</v>
      </c>
      <c r="G11" s="6">
        <f t="shared" si="0"/>
        <v>229</v>
      </c>
      <c r="H11" s="6">
        <v>159</v>
      </c>
      <c r="I11" s="6">
        <v>22</v>
      </c>
      <c r="J11" s="6">
        <v>1</v>
      </c>
      <c r="K11" s="20">
        <f t="shared" si="3"/>
        <v>23</v>
      </c>
      <c r="L11" s="6">
        <f t="shared" si="1"/>
        <v>182</v>
      </c>
    </row>
    <row r="12" spans="1:12" x14ac:dyDescent="0.2">
      <c r="A12" s="5" t="s">
        <v>11</v>
      </c>
      <c r="B12" s="5">
        <v>24392</v>
      </c>
      <c r="C12" s="6">
        <v>53</v>
      </c>
      <c r="D12" s="6">
        <v>68</v>
      </c>
      <c r="E12" s="6">
        <v>1</v>
      </c>
      <c r="F12" s="20">
        <f t="shared" si="2"/>
        <v>69</v>
      </c>
      <c r="G12" s="6">
        <f t="shared" si="0"/>
        <v>122</v>
      </c>
      <c r="H12" s="6">
        <v>159</v>
      </c>
      <c r="I12" s="6">
        <v>22</v>
      </c>
      <c r="J12" s="6">
        <v>1</v>
      </c>
      <c r="K12" s="20">
        <f t="shared" si="3"/>
        <v>23</v>
      </c>
      <c r="L12" s="6">
        <f t="shared" si="1"/>
        <v>182</v>
      </c>
    </row>
    <row r="13" spans="1:12" x14ac:dyDescent="0.2">
      <c r="A13" s="5" t="s">
        <v>12</v>
      </c>
      <c r="B13" s="5">
        <v>27346</v>
      </c>
      <c r="C13" s="6">
        <v>60</v>
      </c>
      <c r="D13" s="6">
        <v>100</v>
      </c>
      <c r="E13" s="6">
        <v>22</v>
      </c>
      <c r="F13" s="20">
        <f t="shared" si="2"/>
        <v>122</v>
      </c>
      <c r="G13" s="6">
        <f t="shared" si="0"/>
        <v>182</v>
      </c>
      <c r="H13" s="6">
        <v>92</v>
      </c>
      <c r="I13" s="6">
        <v>24</v>
      </c>
      <c r="J13" s="6">
        <v>0</v>
      </c>
      <c r="K13" s="20">
        <f t="shared" si="3"/>
        <v>24</v>
      </c>
      <c r="L13" s="6">
        <f t="shared" si="1"/>
        <v>116</v>
      </c>
    </row>
    <row r="14" spans="1:12" x14ac:dyDescent="0.2">
      <c r="A14" s="5" t="s">
        <v>13</v>
      </c>
      <c r="B14" s="5">
        <v>26828</v>
      </c>
      <c r="C14" s="6">
        <v>46</v>
      </c>
      <c r="D14" s="6">
        <v>76</v>
      </c>
      <c r="E14" s="6">
        <v>1</v>
      </c>
      <c r="F14" s="20">
        <f t="shared" si="2"/>
        <v>77</v>
      </c>
      <c r="G14" s="6">
        <f t="shared" si="0"/>
        <v>123</v>
      </c>
      <c r="H14" s="6">
        <v>92</v>
      </c>
      <c r="I14" s="6">
        <v>24</v>
      </c>
      <c r="J14" s="6">
        <v>0</v>
      </c>
      <c r="K14" s="20">
        <f t="shared" si="3"/>
        <v>24</v>
      </c>
      <c r="L14" s="6">
        <f t="shared" si="1"/>
        <v>116</v>
      </c>
    </row>
    <row r="15" spans="1:12" x14ac:dyDescent="0.2">
      <c r="A15" s="5" t="s">
        <v>14</v>
      </c>
      <c r="B15" s="5">
        <v>9701</v>
      </c>
      <c r="C15" s="6">
        <v>121</v>
      </c>
      <c r="D15" s="6">
        <v>74</v>
      </c>
      <c r="E15" s="6">
        <v>11</v>
      </c>
      <c r="F15" s="20">
        <f t="shared" si="2"/>
        <v>85</v>
      </c>
      <c r="G15" s="6">
        <f t="shared" si="0"/>
        <v>206</v>
      </c>
      <c r="H15" s="6">
        <v>159</v>
      </c>
      <c r="I15" s="6">
        <v>22</v>
      </c>
      <c r="J15" s="6">
        <v>1</v>
      </c>
      <c r="K15" s="20">
        <f t="shared" si="3"/>
        <v>23</v>
      </c>
      <c r="L15" s="6">
        <f t="shared" si="1"/>
        <v>182</v>
      </c>
    </row>
    <row r="16" spans="1:12" x14ac:dyDescent="0.2">
      <c r="A16" s="5" t="s">
        <v>15</v>
      </c>
      <c r="B16" s="5">
        <v>7929</v>
      </c>
      <c r="C16" s="6">
        <v>17</v>
      </c>
      <c r="D16" s="6">
        <v>102</v>
      </c>
      <c r="E16" s="6">
        <v>8</v>
      </c>
      <c r="F16" s="20">
        <f t="shared" si="2"/>
        <v>110</v>
      </c>
      <c r="G16" s="6">
        <f t="shared" si="0"/>
        <v>127</v>
      </c>
      <c r="H16" s="6">
        <v>93</v>
      </c>
      <c r="I16" s="6">
        <v>105</v>
      </c>
      <c r="J16" s="6">
        <v>0</v>
      </c>
      <c r="K16" s="20">
        <f t="shared" si="3"/>
        <v>105</v>
      </c>
      <c r="L16" s="6">
        <f t="shared" si="1"/>
        <v>198</v>
      </c>
    </row>
    <row r="17" spans="1:12" x14ac:dyDescent="0.2">
      <c r="A17" s="5" t="s">
        <v>16</v>
      </c>
      <c r="B17" s="5">
        <v>24955</v>
      </c>
      <c r="C17" s="6">
        <v>39</v>
      </c>
      <c r="D17" s="6">
        <v>60</v>
      </c>
      <c r="E17" s="6">
        <v>3</v>
      </c>
      <c r="F17" s="20">
        <f t="shared" si="2"/>
        <v>63</v>
      </c>
      <c r="G17" s="6">
        <f t="shared" si="0"/>
        <v>102</v>
      </c>
      <c r="H17" s="6">
        <v>94</v>
      </c>
      <c r="I17" s="6">
        <v>29</v>
      </c>
      <c r="J17" s="6">
        <v>1</v>
      </c>
      <c r="K17" s="20">
        <f t="shared" si="3"/>
        <v>30</v>
      </c>
      <c r="L17" s="6">
        <f t="shared" si="1"/>
        <v>124</v>
      </c>
    </row>
    <row r="18" spans="1:12" s="1" customFormat="1" x14ac:dyDescent="0.2">
      <c r="A18" s="3" t="s">
        <v>17</v>
      </c>
      <c r="B18" s="3">
        <v>8089</v>
      </c>
      <c r="C18" s="4">
        <v>182</v>
      </c>
      <c r="D18" s="4">
        <v>19</v>
      </c>
      <c r="E18" s="4">
        <v>0</v>
      </c>
      <c r="F18" s="20">
        <f t="shared" si="2"/>
        <v>19</v>
      </c>
      <c r="G18" s="4">
        <f t="shared" si="0"/>
        <v>201</v>
      </c>
      <c r="H18" s="4">
        <v>65</v>
      </c>
      <c r="I18" s="4">
        <v>37</v>
      </c>
      <c r="J18" s="4">
        <v>0</v>
      </c>
      <c r="K18" s="20">
        <f t="shared" si="3"/>
        <v>37</v>
      </c>
      <c r="L18" s="4">
        <f t="shared" si="1"/>
        <v>102</v>
      </c>
    </row>
    <row r="19" spans="1:12" x14ac:dyDescent="0.2">
      <c r="A19" s="5" t="s">
        <v>18</v>
      </c>
      <c r="B19" s="5">
        <v>8069</v>
      </c>
      <c r="C19" s="6">
        <v>4</v>
      </c>
      <c r="D19" s="6">
        <v>111</v>
      </c>
      <c r="E19" s="6">
        <v>32</v>
      </c>
      <c r="F19" s="20">
        <f t="shared" si="2"/>
        <v>143</v>
      </c>
      <c r="G19" s="6">
        <f t="shared" si="0"/>
        <v>147</v>
      </c>
      <c r="H19" s="6">
        <v>38</v>
      </c>
      <c r="I19" s="6">
        <v>106</v>
      </c>
      <c r="J19" s="6">
        <v>3</v>
      </c>
      <c r="K19" s="20">
        <f t="shared" si="3"/>
        <v>109</v>
      </c>
      <c r="L19" s="6">
        <f t="shared" si="1"/>
        <v>147</v>
      </c>
    </row>
    <row r="20" spans="1:12" x14ac:dyDescent="0.2">
      <c r="A20" s="5" t="s">
        <v>19</v>
      </c>
      <c r="B20" s="5">
        <v>9355</v>
      </c>
      <c r="C20" s="6">
        <v>161</v>
      </c>
      <c r="D20" s="6">
        <v>10</v>
      </c>
      <c r="E20" s="6">
        <v>1</v>
      </c>
      <c r="F20" s="20">
        <f t="shared" si="2"/>
        <v>11</v>
      </c>
      <c r="G20" s="6">
        <f t="shared" si="0"/>
        <v>172</v>
      </c>
      <c r="H20" s="6">
        <v>67</v>
      </c>
      <c r="I20" s="6">
        <v>29</v>
      </c>
      <c r="J20" s="6">
        <v>0</v>
      </c>
      <c r="K20" s="20">
        <f t="shared" si="3"/>
        <v>29</v>
      </c>
      <c r="L20" s="6">
        <f t="shared" si="1"/>
        <v>96</v>
      </c>
    </row>
    <row r="21" spans="1:12" x14ac:dyDescent="0.2">
      <c r="A21" s="5" t="s">
        <v>20</v>
      </c>
      <c r="B21" s="5">
        <v>8087</v>
      </c>
      <c r="C21" s="6">
        <v>8</v>
      </c>
      <c r="D21" s="6">
        <v>139</v>
      </c>
      <c r="E21" s="6">
        <v>12</v>
      </c>
      <c r="F21" s="20">
        <f t="shared" si="2"/>
        <v>151</v>
      </c>
      <c r="G21" s="6">
        <f t="shared" si="0"/>
        <v>159</v>
      </c>
      <c r="H21" s="6">
        <v>38</v>
      </c>
      <c r="I21" s="6">
        <v>106</v>
      </c>
      <c r="J21" s="6">
        <v>3</v>
      </c>
      <c r="K21" s="20">
        <f t="shared" si="3"/>
        <v>109</v>
      </c>
      <c r="L21" s="6">
        <f t="shared" si="1"/>
        <v>147</v>
      </c>
    </row>
    <row r="22" spans="1:12" x14ac:dyDescent="0.2">
      <c r="A22" s="5" t="s">
        <v>21</v>
      </c>
      <c r="B22" s="5">
        <v>6867</v>
      </c>
      <c r="C22" s="6">
        <v>145</v>
      </c>
      <c r="D22" s="6">
        <v>42</v>
      </c>
      <c r="E22" s="6">
        <v>0</v>
      </c>
      <c r="F22" s="20">
        <f t="shared" si="2"/>
        <v>42</v>
      </c>
      <c r="G22" s="6">
        <f t="shared" si="0"/>
        <v>187</v>
      </c>
      <c r="H22" s="6">
        <v>195</v>
      </c>
      <c r="I22" s="6">
        <v>12</v>
      </c>
      <c r="J22" s="6">
        <v>0</v>
      </c>
      <c r="K22" s="20">
        <f t="shared" si="3"/>
        <v>12</v>
      </c>
      <c r="L22" s="6">
        <f t="shared" si="1"/>
        <v>207</v>
      </c>
    </row>
    <row r="23" spans="1:12" x14ac:dyDescent="0.2">
      <c r="A23" s="5" t="s">
        <v>22</v>
      </c>
      <c r="B23" s="5">
        <v>24918</v>
      </c>
      <c r="C23" s="6">
        <v>122</v>
      </c>
      <c r="D23" s="6">
        <v>8</v>
      </c>
      <c r="E23" s="6">
        <v>0</v>
      </c>
      <c r="F23" s="20">
        <f t="shared" si="2"/>
        <v>8</v>
      </c>
      <c r="G23" s="6">
        <f t="shared" si="0"/>
        <v>130</v>
      </c>
      <c r="H23" s="6">
        <v>67</v>
      </c>
      <c r="I23" s="6">
        <v>29</v>
      </c>
      <c r="J23" s="6">
        <v>0</v>
      </c>
      <c r="K23" s="20">
        <f t="shared" si="3"/>
        <v>29</v>
      </c>
      <c r="L23" s="6">
        <f t="shared" si="1"/>
        <v>96</v>
      </c>
    </row>
    <row r="24" spans="1:12" x14ac:dyDescent="0.2">
      <c r="A24" s="5" t="s">
        <v>23</v>
      </c>
      <c r="B24" s="5">
        <v>8096</v>
      </c>
      <c r="C24" s="6">
        <v>47</v>
      </c>
      <c r="D24" s="6">
        <v>89</v>
      </c>
      <c r="E24" s="6">
        <v>6</v>
      </c>
      <c r="F24" s="20">
        <f t="shared" si="2"/>
        <v>95</v>
      </c>
      <c r="G24" s="6">
        <f t="shared" si="0"/>
        <v>142</v>
      </c>
      <c r="H24" s="7">
        <v>65</v>
      </c>
      <c r="I24" s="7">
        <v>37</v>
      </c>
      <c r="J24" s="7">
        <v>0</v>
      </c>
      <c r="K24" s="20">
        <f t="shared" si="3"/>
        <v>37</v>
      </c>
      <c r="L24" s="6">
        <f t="shared" si="1"/>
        <v>102</v>
      </c>
    </row>
    <row r="25" spans="1:12" x14ac:dyDescent="0.2">
      <c r="A25" s="5" t="s">
        <v>24</v>
      </c>
      <c r="B25" s="5">
        <v>8070</v>
      </c>
      <c r="C25" s="6">
        <v>36</v>
      </c>
      <c r="D25" s="6">
        <v>76</v>
      </c>
      <c r="E25" s="6">
        <v>2</v>
      </c>
      <c r="F25" s="20">
        <f t="shared" si="2"/>
        <v>78</v>
      </c>
      <c r="G25" s="6">
        <f t="shared" si="0"/>
        <v>114</v>
      </c>
      <c r="H25" s="7">
        <v>65</v>
      </c>
      <c r="I25" s="7">
        <v>37</v>
      </c>
      <c r="J25" s="7">
        <v>0</v>
      </c>
      <c r="K25" s="20">
        <f t="shared" si="3"/>
        <v>37</v>
      </c>
      <c r="L25" s="6">
        <f t="shared" si="1"/>
        <v>102</v>
      </c>
    </row>
    <row r="26" spans="1:12" x14ac:dyDescent="0.2">
      <c r="A26" s="5" t="s">
        <v>25</v>
      </c>
      <c r="B26" s="5">
        <v>8097</v>
      </c>
      <c r="C26" s="6">
        <v>41</v>
      </c>
      <c r="D26" s="6">
        <v>82</v>
      </c>
      <c r="E26" s="6">
        <v>2</v>
      </c>
      <c r="F26" s="20">
        <f t="shared" si="2"/>
        <v>84</v>
      </c>
      <c r="G26" s="6">
        <f t="shared" si="0"/>
        <v>125</v>
      </c>
      <c r="H26" s="7">
        <v>65</v>
      </c>
      <c r="I26" s="7">
        <v>37</v>
      </c>
      <c r="J26" s="7">
        <v>0</v>
      </c>
      <c r="K26" s="20">
        <f t="shared" si="3"/>
        <v>37</v>
      </c>
      <c r="L26" s="6">
        <f t="shared" si="1"/>
        <v>102</v>
      </c>
    </row>
    <row r="27" spans="1:12" x14ac:dyDescent="0.2">
      <c r="A27" s="5" t="s">
        <v>26</v>
      </c>
      <c r="B27" s="5">
        <v>24386</v>
      </c>
      <c r="C27" s="6">
        <v>137</v>
      </c>
      <c r="D27" s="6">
        <v>5</v>
      </c>
      <c r="E27" s="6">
        <v>0</v>
      </c>
      <c r="F27" s="20">
        <f t="shared" si="2"/>
        <v>5</v>
      </c>
      <c r="G27" s="6">
        <f t="shared" si="0"/>
        <v>142</v>
      </c>
      <c r="H27" s="6">
        <f>28+35+55</f>
        <v>118</v>
      </c>
      <c r="I27" s="6">
        <f>13+18+1</f>
        <v>32</v>
      </c>
      <c r="J27" s="6">
        <f>1</f>
        <v>1</v>
      </c>
      <c r="K27" s="20">
        <f>I27+J27</f>
        <v>33</v>
      </c>
      <c r="L27" s="6">
        <f t="shared" si="1"/>
        <v>151</v>
      </c>
    </row>
    <row r="28" spans="1:12" x14ac:dyDescent="0.2">
      <c r="A28" s="5" t="s">
        <v>27</v>
      </c>
      <c r="B28" s="5">
        <v>8975</v>
      </c>
      <c r="C28" s="6">
        <v>43</v>
      </c>
      <c r="D28" s="6">
        <v>62</v>
      </c>
      <c r="E28" s="6">
        <v>5</v>
      </c>
      <c r="F28" s="20">
        <f t="shared" si="2"/>
        <v>67</v>
      </c>
      <c r="G28" s="6">
        <f t="shared" si="0"/>
        <v>110</v>
      </c>
      <c r="H28" s="6">
        <v>67</v>
      </c>
      <c r="I28" s="6">
        <v>29</v>
      </c>
      <c r="J28" s="6">
        <v>0</v>
      </c>
      <c r="K28" s="20">
        <f t="shared" si="3"/>
        <v>29</v>
      </c>
      <c r="L28" s="6">
        <f t="shared" si="1"/>
        <v>96</v>
      </c>
    </row>
    <row r="29" spans="1:12" x14ac:dyDescent="0.2">
      <c r="A29" s="5" t="s">
        <v>28</v>
      </c>
      <c r="B29" s="5">
        <v>8060</v>
      </c>
      <c r="C29" s="6">
        <v>35</v>
      </c>
      <c r="D29" s="6">
        <v>108</v>
      </c>
      <c r="E29" s="6">
        <v>2</v>
      </c>
      <c r="F29" s="20">
        <f>E29+D29</f>
        <v>110</v>
      </c>
      <c r="G29" s="6">
        <f t="shared" si="0"/>
        <v>145</v>
      </c>
      <c r="H29" s="6">
        <v>93</v>
      </c>
      <c r="I29" s="6">
        <v>105</v>
      </c>
      <c r="J29" s="6">
        <v>0</v>
      </c>
      <c r="K29" s="20">
        <f t="shared" si="3"/>
        <v>105</v>
      </c>
      <c r="L29" s="6">
        <f t="shared" si="1"/>
        <v>198</v>
      </c>
    </row>
    <row r="30" spans="1:12" x14ac:dyDescent="0.2">
      <c r="A30" s="5" t="s">
        <v>29</v>
      </c>
      <c r="B30" s="5">
        <v>8101</v>
      </c>
      <c r="C30" s="6">
        <v>52</v>
      </c>
      <c r="D30" s="6">
        <v>83</v>
      </c>
      <c r="E30" s="6">
        <v>6</v>
      </c>
      <c r="F30" s="20">
        <f t="shared" si="2"/>
        <v>89</v>
      </c>
      <c r="G30" s="6">
        <f t="shared" si="0"/>
        <v>141</v>
      </c>
      <c r="H30" s="7">
        <v>65</v>
      </c>
      <c r="I30" s="7">
        <v>37</v>
      </c>
      <c r="J30" s="7">
        <v>0</v>
      </c>
      <c r="K30" s="20">
        <f t="shared" si="3"/>
        <v>37</v>
      </c>
      <c r="L30" s="6">
        <f t="shared" si="1"/>
        <v>102</v>
      </c>
    </row>
    <row r="31" spans="1:12" x14ac:dyDescent="0.2">
      <c r="A31" s="5" t="s">
        <v>30</v>
      </c>
      <c r="B31" s="5">
        <v>8047</v>
      </c>
      <c r="C31" s="6">
        <v>38</v>
      </c>
      <c r="D31" s="6">
        <v>109</v>
      </c>
      <c r="E31" s="6">
        <v>0</v>
      </c>
      <c r="F31" s="20">
        <f t="shared" si="2"/>
        <v>109</v>
      </c>
      <c r="G31" s="6">
        <f t="shared" si="0"/>
        <v>147</v>
      </c>
      <c r="H31" s="6">
        <v>93</v>
      </c>
      <c r="I31" s="6">
        <v>105</v>
      </c>
      <c r="J31" s="6">
        <v>0</v>
      </c>
      <c r="K31" s="20">
        <f t="shared" si="3"/>
        <v>105</v>
      </c>
      <c r="L31" s="6">
        <f t="shared" si="1"/>
        <v>198</v>
      </c>
    </row>
    <row r="32" spans="1:12" x14ac:dyDescent="0.2">
      <c r="A32" s="5" t="s">
        <v>31</v>
      </c>
      <c r="B32" s="5">
        <v>24413</v>
      </c>
      <c r="C32" s="6">
        <v>86</v>
      </c>
      <c r="D32" s="6">
        <v>55</v>
      </c>
      <c r="E32" s="6">
        <v>4</v>
      </c>
      <c r="F32" s="20">
        <f t="shared" si="2"/>
        <v>59</v>
      </c>
      <c r="G32" s="6">
        <f t="shared" si="0"/>
        <v>145</v>
      </c>
      <c r="H32" s="6">
        <v>128</v>
      </c>
      <c r="I32" s="6">
        <v>31</v>
      </c>
      <c r="J32" s="6">
        <v>1</v>
      </c>
      <c r="K32" s="20">
        <f t="shared" si="3"/>
        <v>32</v>
      </c>
      <c r="L32" s="6">
        <f t="shared" si="1"/>
        <v>160</v>
      </c>
    </row>
    <row r="33" spans="1:12" x14ac:dyDescent="0.2">
      <c r="A33" s="5" t="s">
        <v>32</v>
      </c>
      <c r="B33" s="5">
        <v>8061</v>
      </c>
      <c r="C33" s="6">
        <v>11</v>
      </c>
      <c r="D33" s="6">
        <v>117</v>
      </c>
      <c r="E33" s="6">
        <v>6</v>
      </c>
      <c r="F33" s="20">
        <f t="shared" si="2"/>
        <v>123</v>
      </c>
      <c r="G33" s="6">
        <f t="shared" si="0"/>
        <v>134</v>
      </c>
      <c r="H33" s="6">
        <v>38</v>
      </c>
      <c r="I33" s="6">
        <v>106</v>
      </c>
      <c r="J33" s="6">
        <v>3</v>
      </c>
      <c r="K33" s="20">
        <f t="shared" si="3"/>
        <v>109</v>
      </c>
      <c r="L33" s="6">
        <f t="shared" si="1"/>
        <v>147</v>
      </c>
    </row>
    <row r="34" spans="1:12" x14ac:dyDescent="0.2">
      <c r="A34" s="5" t="s">
        <v>33</v>
      </c>
      <c r="B34" s="5">
        <v>9697</v>
      </c>
      <c r="C34" s="6">
        <v>142</v>
      </c>
      <c r="D34" s="6">
        <v>50</v>
      </c>
      <c r="E34" s="6">
        <v>5</v>
      </c>
      <c r="F34" s="20">
        <f t="shared" si="2"/>
        <v>55</v>
      </c>
      <c r="G34" s="6">
        <f t="shared" si="0"/>
        <v>197</v>
      </c>
      <c r="H34" s="6">
        <v>159</v>
      </c>
      <c r="I34" s="6">
        <v>22</v>
      </c>
      <c r="J34" s="6">
        <v>1</v>
      </c>
      <c r="K34" s="20">
        <f t="shared" si="3"/>
        <v>23</v>
      </c>
      <c r="L34" s="6">
        <f t="shared" si="1"/>
        <v>182</v>
      </c>
    </row>
    <row r="35" spans="1:12" x14ac:dyDescent="0.2">
      <c r="A35" s="5" t="s">
        <v>34</v>
      </c>
      <c r="B35" s="5">
        <v>6964</v>
      </c>
      <c r="C35" s="6">
        <v>103</v>
      </c>
      <c r="D35" s="6">
        <v>32</v>
      </c>
      <c r="E35" s="6">
        <v>4</v>
      </c>
      <c r="F35" s="20">
        <f t="shared" si="2"/>
        <v>36</v>
      </c>
      <c r="G35" s="6">
        <f t="shared" ref="G35:G66" si="4">C35+D35+E35</f>
        <v>139</v>
      </c>
      <c r="H35" s="6">
        <v>64</v>
      </c>
      <c r="I35" s="6">
        <v>49</v>
      </c>
      <c r="J35" s="6">
        <v>9</v>
      </c>
      <c r="K35" s="20">
        <f t="shared" si="3"/>
        <v>58</v>
      </c>
      <c r="L35" s="6">
        <f t="shared" ref="L35:L66" si="5">H35+I35+J35</f>
        <v>122</v>
      </c>
    </row>
    <row r="36" spans="1:12" x14ac:dyDescent="0.2">
      <c r="A36" s="5" t="s">
        <v>35</v>
      </c>
      <c r="B36" s="5">
        <v>26524</v>
      </c>
      <c r="C36" s="6">
        <v>61</v>
      </c>
      <c r="D36" s="6">
        <v>34</v>
      </c>
      <c r="E36" s="6">
        <v>16</v>
      </c>
      <c r="F36" s="20">
        <f t="shared" si="2"/>
        <v>50</v>
      </c>
      <c r="G36" s="6">
        <f t="shared" si="4"/>
        <v>111</v>
      </c>
      <c r="H36" s="6">
        <v>94</v>
      </c>
      <c r="I36" s="6">
        <v>29</v>
      </c>
      <c r="J36" s="6">
        <v>1</v>
      </c>
      <c r="K36" s="20">
        <f t="shared" si="3"/>
        <v>30</v>
      </c>
      <c r="L36" s="6">
        <f t="shared" si="5"/>
        <v>124</v>
      </c>
    </row>
    <row r="37" spans="1:12" x14ac:dyDescent="0.2">
      <c r="A37" s="5" t="s">
        <v>36</v>
      </c>
      <c r="B37" s="5">
        <v>8078</v>
      </c>
      <c r="C37" s="6">
        <v>134</v>
      </c>
      <c r="D37" s="6">
        <v>25</v>
      </c>
      <c r="E37" s="6">
        <v>1</v>
      </c>
      <c r="F37" s="20">
        <f t="shared" si="2"/>
        <v>26</v>
      </c>
      <c r="G37" s="6">
        <f t="shared" si="4"/>
        <v>160</v>
      </c>
      <c r="H37" s="6">
        <v>195</v>
      </c>
      <c r="I37" s="6">
        <v>12</v>
      </c>
      <c r="J37" s="6">
        <v>0</v>
      </c>
      <c r="K37" s="20">
        <f t="shared" si="3"/>
        <v>12</v>
      </c>
      <c r="L37" s="6">
        <f t="shared" si="5"/>
        <v>207</v>
      </c>
    </row>
    <row r="38" spans="1:12" x14ac:dyDescent="0.2">
      <c r="A38" s="5" t="s">
        <v>37</v>
      </c>
      <c r="B38" s="5">
        <v>2596</v>
      </c>
      <c r="C38" s="6">
        <v>89</v>
      </c>
      <c r="D38" s="6">
        <v>44</v>
      </c>
      <c r="E38" s="6">
        <v>5</v>
      </c>
      <c r="F38" s="20">
        <f t="shared" si="2"/>
        <v>49</v>
      </c>
      <c r="G38" s="6">
        <f t="shared" si="4"/>
        <v>138</v>
      </c>
      <c r="H38" s="6">
        <v>55</v>
      </c>
      <c r="I38" s="6">
        <v>60</v>
      </c>
      <c r="J38" s="6">
        <v>8</v>
      </c>
      <c r="K38" s="20">
        <f t="shared" si="3"/>
        <v>68</v>
      </c>
      <c r="L38" s="6">
        <f t="shared" si="5"/>
        <v>123</v>
      </c>
    </row>
    <row r="39" spans="1:12" x14ac:dyDescent="0.2">
      <c r="A39" s="5" t="s">
        <v>38</v>
      </c>
      <c r="B39" s="5">
        <v>8050</v>
      </c>
      <c r="C39" s="6">
        <v>61</v>
      </c>
      <c r="D39" s="6">
        <v>47</v>
      </c>
      <c r="E39" s="6">
        <v>1</v>
      </c>
      <c r="F39" s="20">
        <f t="shared" si="2"/>
        <v>48</v>
      </c>
      <c r="G39" s="6">
        <f t="shared" si="4"/>
        <v>109</v>
      </c>
      <c r="H39" s="6">
        <v>170</v>
      </c>
      <c r="I39" s="6">
        <v>61</v>
      </c>
      <c r="J39" s="6">
        <v>1</v>
      </c>
      <c r="K39" s="20">
        <f t="shared" si="3"/>
        <v>62</v>
      </c>
      <c r="L39" s="6">
        <f t="shared" si="5"/>
        <v>232</v>
      </c>
    </row>
    <row r="40" spans="1:12" x14ac:dyDescent="0.2">
      <c r="A40" s="5" t="s">
        <v>39</v>
      </c>
      <c r="B40" s="5">
        <v>24923</v>
      </c>
      <c r="C40" s="6">
        <v>76</v>
      </c>
      <c r="D40" s="6">
        <v>8</v>
      </c>
      <c r="E40" s="6">
        <v>1</v>
      </c>
      <c r="F40" s="20">
        <f t="shared" si="2"/>
        <v>9</v>
      </c>
      <c r="G40" s="6">
        <f t="shared" si="4"/>
        <v>85</v>
      </c>
      <c r="H40" s="6">
        <v>67</v>
      </c>
      <c r="I40" s="6">
        <v>29</v>
      </c>
      <c r="J40" s="6">
        <v>0</v>
      </c>
      <c r="K40" s="20">
        <f t="shared" si="3"/>
        <v>29</v>
      </c>
      <c r="L40" s="6">
        <f t="shared" si="5"/>
        <v>96</v>
      </c>
    </row>
    <row r="41" spans="1:12" x14ac:dyDescent="0.2">
      <c r="A41" s="5" t="s">
        <v>40</v>
      </c>
      <c r="B41" s="5">
        <v>8068</v>
      </c>
      <c r="C41" s="6">
        <v>11</v>
      </c>
      <c r="D41" s="6">
        <v>96</v>
      </c>
      <c r="E41" s="6">
        <v>3</v>
      </c>
      <c r="F41" s="20">
        <f t="shared" si="2"/>
        <v>99</v>
      </c>
      <c r="G41" s="6">
        <f t="shared" si="4"/>
        <v>110</v>
      </c>
      <c r="H41" s="6">
        <v>38</v>
      </c>
      <c r="I41" s="6">
        <v>106</v>
      </c>
      <c r="J41" s="6">
        <v>3</v>
      </c>
      <c r="K41" s="20">
        <f t="shared" si="3"/>
        <v>109</v>
      </c>
      <c r="L41" s="6">
        <f t="shared" si="5"/>
        <v>147</v>
      </c>
    </row>
    <row r="42" spans="1:12" x14ac:dyDescent="0.2">
      <c r="A42" s="5" t="s">
        <v>41</v>
      </c>
      <c r="B42" s="5">
        <v>997</v>
      </c>
      <c r="C42" s="6">
        <v>74</v>
      </c>
      <c r="D42" s="6">
        <v>8</v>
      </c>
      <c r="E42" s="6">
        <v>0</v>
      </c>
      <c r="F42" s="20">
        <f t="shared" si="2"/>
        <v>8</v>
      </c>
      <c r="G42" s="6">
        <f t="shared" si="4"/>
        <v>82</v>
      </c>
      <c r="H42" s="6">
        <v>170</v>
      </c>
      <c r="I42" s="6">
        <v>61</v>
      </c>
      <c r="J42" s="6">
        <v>1</v>
      </c>
      <c r="K42" s="20">
        <f t="shared" si="3"/>
        <v>62</v>
      </c>
      <c r="L42" s="6">
        <f t="shared" si="5"/>
        <v>232</v>
      </c>
    </row>
    <row r="43" spans="1:12" x14ac:dyDescent="0.2">
      <c r="A43" s="5" t="s">
        <v>42</v>
      </c>
      <c r="B43" s="5">
        <v>7611</v>
      </c>
      <c r="C43" s="6">
        <v>109</v>
      </c>
      <c r="D43" s="6">
        <v>59</v>
      </c>
      <c r="E43" s="6">
        <v>0</v>
      </c>
      <c r="F43" s="20">
        <f t="shared" si="2"/>
        <v>59</v>
      </c>
      <c r="G43" s="6">
        <f t="shared" si="4"/>
        <v>168</v>
      </c>
      <c r="H43" s="6">
        <v>128</v>
      </c>
      <c r="I43" s="6">
        <v>31</v>
      </c>
      <c r="J43" s="6">
        <v>1</v>
      </c>
      <c r="K43" s="20">
        <f t="shared" si="3"/>
        <v>32</v>
      </c>
      <c r="L43" s="6">
        <f t="shared" si="5"/>
        <v>160</v>
      </c>
    </row>
    <row r="44" spans="1:12" x14ac:dyDescent="0.2">
      <c r="A44" s="5" t="s">
        <v>43</v>
      </c>
      <c r="B44" s="5">
        <v>8073</v>
      </c>
      <c r="C44" s="6">
        <v>58</v>
      </c>
      <c r="D44" s="6">
        <v>83</v>
      </c>
      <c r="E44" s="6">
        <v>3</v>
      </c>
      <c r="F44" s="20">
        <f>E44+D44</f>
        <v>86</v>
      </c>
      <c r="G44" s="6">
        <f t="shared" si="4"/>
        <v>144</v>
      </c>
      <c r="H44" s="6">
        <v>38</v>
      </c>
      <c r="I44" s="6">
        <v>106</v>
      </c>
      <c r="J44" s="6">
        <v>3</v>
      </c>
      <c r="K44" s="20">
        <f>I44+J44</f>
        <v>109</v>
      </c>
      <c r="L44" s="6">
        <f t="shared" si="5"/>
        <v>147</v>
      </c>
    </row>
    <row r="45" spans="1:12" x14ac:dyDescent="0.2">
      <c r="A45" s="5" t="s">
        <v>44</v>
      </c>
      <c r="B45" s="5">
        <v>24627</v>
      </c>
      <c r="C45" s="6">
        <v>128</v>
      </c>
      <c r="D45" s="6">
        <v>14</v>
      </c>
      <c r="E45" s="6">
        <v>0</v>
      </c>
      <c r="F45" s="20">
        <f t="shared" si="2"/>
        <v>14</v>
      </c>
      <c r="G45" s="6">
        <f t="shared" si="4"/>
        <v>142</v>
      </c>
      <c r="H45" s="6">
        <v>128</v>
      </c>
      <c r="I45" s="6">
        <v>31</v>
      </c>
      <c r="J45" s="6">
        <v>1</v>
      </c>
      <c r="K45" s="20">
        <f t="shared" si="3"/>
        <v>32</v>
      </c>
      <c r="L45" s="6">
        <f t="shared" si="5"/>
        <v>160</v>
      </c>
    </row>
    <row r="46" spans="1:12" x14ac:dyDescent="0.2">
      <c r="A46" s="5" t="s">
        <v>45</v>
      </c>
      <c r="B46" s="5">
        <v>8066</v>
      </c>
      <c r="C46" s="6">
        <v>14</v>
      </c>
      <c r="D46" s="6">
        <v>81</v>
      </c>
      <c r="E46" s="6">
        <v>6</v>
      </c>
      <c r="F46" s="20">
        <f t="shared" si="2"/>
        <v>87</v>
      </c>
      <c r="G46" s="6">
        <f t="shared" si="4"/>
        <v>101</v>
      </c>
      <c r="H46" s="6">
        <v>38</v>
      </c>
      <c r="I46" s="6">
        <v>106</v>
      </c>
      <c r="J46" s="6">
        <v>3</v>
      </c>
      <c r="K46" s="20">
        <f t="shared" si="3"/>
        <v>109</v>
      </c>
      <c r="L46" s="6">
        <f t="shared" si="5"/>
        <v>147</v>
      </c>
    </row>
    <row r="47" spans="1:12" x14ac:dyDescent="0.2">
      <c r="A47" s="5" t="s">
        <v>46</v>
      </c>
      <c r="B47" s="5">
        <v>8074</v>
      </c>
      <c r="C47" s="6">
        <v>14</v>
      </c>
      <c r="D47" s="6">
        <v>81</v>
      </c>
      <c r="E47" s="6">
        <v>6</v>
      </c>
      <c r="F47" s="20">
        <f t="shared" si="2"/>
        <v>87</v>
      </c>
      <c r="G47" s="6">
        <f t="shared" si="4"/>
        <v>101</v>
      </c>
      <c r="H47" s="6">
        <v>38</v>
      </c>
      <c r="I47" s="6">
        <v>106</v>
      </c>
      <c r="J47" s="6">
        <v>3</v>
      </c>
      <c r="K47" s="20">
        <f t="shared" si="3"/>
        <v>109</v>
      </c>
      <c r="L47" s="6">
        <f t="shared" si="5"/>
        <v>147</v>
      </c>
    </row>
    <row r="48" spans="1:12" x14ac:dyDescent="0.2">
      <c r="A48" s="5" t="s">
        <v>47</v>
      </c>
      <c r="B48" s="5">
        <v>7588</v>
      </c>
      <c r="C48" s="6">
        <v>172</v>
      </c>
      <c r="D48" s="6">
        <v>22</v>
      </c>
      <c r="E48" s="6">
        <v>0</v>
      </c>
      <c r="F48" s="20">
        <f t="shared" si="2"/>
        <v>22</v>
      </c>
      <c r="G48" s="6">
        <f t="shared" si="4"/>
        <v>194</v>
      </c>
      <c r="H48" s="6">
        <v>128</v>
      </c>
      <c r="I48" s="6">
        <v>31</v>
      </c>
      <c r="J48" s="6">
        <v>1</v>
      </c>
      <c r="K48" s="20">
        <f t="shared" si="3"/>
        <v>32</v>
      </c>
      <c r="L48" s="6">
        <f t="shared" si="5"/>
        <v>160</v>
      </c>
    </row>
    <row r="49" spans="1:12" x14ac:dyDescent="0.2">
      <c r="A49" s="5" t="s">
        <v>48</v>
      </c>
      <c r="B49" s="5">
        <v>9693</v>
      </c>
      <c r="C49" s="6">
        <v>96</v>
      </c>
      <c r="D49" s="6">
        <v>69</v>
      </c>
      <c r="E49" s="6">
        <v>6</v>
      </c>
      <c r="F49" s="20">
        <f t="shared" si="2"/>
        <v>75</v>
      </c>
      <c r="G49" s="6">
        <f t="shared" si="4"/>
        <v>171</v>
      </c>
      <c r="H49" s="6">
        <v>67</v>
      </c>
      <c r="I49" s="6">
        <v>29</v>
      </c>
      <c r="J49" s="6">
        <v>0</v>
      </c>
      <c r="K49" s="20">
        <f t="shared" si="3"/>
        <v>29</v>
      </c>
      <c r="L49" s="6">
        <f t="shared" si="5"/>
        <v>96</v>
      </c>
    </row>
    <row r="50" spans="1:12" x14ac:dyDescent="0.2">
      <c r="A50" s="5" t="s">
        <v>49</v>
      </c>
      <c r="B50" s="5">
        <v>27888</v>
      </c>
      <c r="C50" s="6">
        <v>45</v>
      </c>
      <c r="D50" s="6">
        <v>18</v>
      </c>
      <c r="E50" s="6">
        <v>6</v>
      </c>
      <c r="F50" s="20">
        <f t="shared" si="2"/>
        <v>24</v>
      </c>
      <c r="G50" s="6">
        <f t="shared" si="4"/>
        <v>69</v>
      </c>
      <c r="H50" s="6">
        <v>92</v>
      </c>
      <c r="I50" s="6">
        <v>24</v>
      </c>
      <c r="J50" s="6">
        <v>0</v>
      </c>
      <c r="K50" s="20">
        <f t="shared" si="3"/>
        <v>24</v>
      </c>
      <c r="L50" s="6">
        <f t="shared" si="5"/>
        <v>116</v>
      </c>
    </row>
    <row r="51" spans="1:12" x14ac:dyDescent="0.2">
      <c r="A51" s="5" t="s">
        <v>50</v>
      </c>
      <c r="B51" s="5">
        <v>8058</v>
      </c>
      <c r="C51" s="6">
        <v>113</v>
      </c>
      <c r="D51" s="6">
        <v>64</v>
      </c>
      <c r="E51" s="6">
        <v>0</v>
      </c>
      <c r="F51" s="20">
        <f t="shared" si="2"/>
        <v>64</v>
      </c>
      <c r="G51" s="6">
        <f t="shared" si="4"/>
        <v>177</v>
      </c>
      <c r="H51" s="6">
        <v>170</v>
      </c>
      <c r="I51" s="6">
        <v>61</v>
      </c>
      <c r="J51" s="6">
        <v>1</v>
      </c>
      <c r="K51" s="20">
        <f t="shared" si="3"/>
        <v>62</v>
      </c>
      <c r="L51" s="6">
        <f t="shared" si="5"/>
        <v>232</v>
      </c>
    </row>
    <row r="52" spans="1:12" x14ac:dyDescent="0.2">
      <c r="A52" s="5" t="s">
        <v>51</v>
      </c>
      <c r="B52" s="5">
        <v>26525</v>
      </c>
      <c r="C52" s="6">
        <v>105</v>
      </c>
      <c r="D52" s="6">
        <v>10</v>
      </c>
      <c r="E52" s="6">
        <v>3</v>
      </c>
      <c r="F52" s="20">
        <f t="shared" si="2"/>
        <v>13</v>
      </c>
      <c r="G52" s="6">
        <f t="shared" si="4"/>
        <v>118</v>
      </c>
      <c r="H52" s="6">
        <v>92</v>
      </c>
      <c r="I52" s="6">
        <v>24</v>
      </c>
      <c r="J52" s="6">
        <v>0</v>
      </c>
      <c r="K52" s="20">
        <f t="shared" si="3"/>
        <v>24</v>
      </c>
      <c r="L52" s="6">
        <f t="shared" si="5"/>
        <v>116</v>
      </c>
    </row>
    <row r="53" spans="1:12" x14ac:dyDescent="0.2">
      <c r="A53" s="5" t="s">
        <v>52</v>
      </c>
      <c r="B53" s="5">
        <v>30589</v>
      </c>
      <c r="C53" s="6">
        <v>111</v>
      </c>
      <c r="D53" s="6">
        <v>14</v>
      </c>
      <c r="E53" s="6">
        <v>0</v>
      </c>
      <c r="F53" s="20">
        <f t="shared" si="2"/>
        <v>14</v>
      </c>
      <c r="G53" s="6">
        <f t="shared" si="4"/>
        <v>125</v>
      </c>
      <c r="H53" s="6">
        <v>92</v>
      </c>
      <c r="I53" s="6">
        <v>24</v>
      </c>
      <c r="J53" s="6">
        <v>0</v>
      </c>
      <c r="K53" s="20">
        <f t="shared" si="3"/>
        <v>24</v>
      </c>
      <c r="L53" s="6">
        <f t="shared" si="5"/>
        <v>116</v>
      </c>
    </row>
    <row r="54" spans="1:12" x14ac:dyDescent="0.2">
      <c r="A54" s="5" t="s">
        <v>53</v>
      </c>
      <c r="B54" s="5">
        <v>7564</v>
      </c>
      <c r="C54" s="6">
        <v>34</v>
      </c>
      <c r="D54" s="6">
        <v>68</v>
      </c>
      <c r="E54" s="6">
        <v>2</v>
      </c>
      <c r="F54" s="20">
        <f t="shared" si="2"/>
        <v>70</v>
      </c>
      <c r="G54" s="6">
        <f t="shared" si="4"/>
        <v>104</v>
      </c>
      <c r="H54" s="6">
        <v>55</v>
      </c>
      <c r="I54" s="6">
        <v>60</v>
      </c>
      <c r="J54" s="6">
        <v>8</v>
      </c>
      <c r="K54" s="20">
        <f t="shared" si="3"/>
        <v>68</v>
      </c>
      <c r="L54" s="6">
        <f t="shared" si="5"/>
        <v>123</v>
      </c>
    </row>
    <row r="55" spans="1:12" x14ac:dyDescent="0.2">
      <c r="A55" s="5" t="s">
        <v>54</v>
      </c>
      <c r="B55" s="5">
        <v>24915</v>
      </c>
      <c r="C55" s="6">
        <v>89</v>
      </c>
      <c r="D55" s="6">
        <v>43</v>
      </c>
      <c r="E55" s="6">
        <v>4</v>
      </c>
      <c r="F55" s="20">
        <f t="shared" si="2"/>
        <v>47</v>
      </c>
      <c r="G55" s="6">
        <f t="shared" si="4"/>
        <v>136</v>
      </c>
      <c r="H55" s="6">
        <v>94</v>
      </c>
      <c r="I55" s="6">
        <v>29</v>
      </c>
      <c r="J55" s="6">
        <v>1</v>
      </c>
      <c r="K55" s="20">
        <f t="shared" si="3"/>
        <v>30</v>
      </c>
      <c r="L55" s="6">
        <f t="shared" si="5"/>
        <v>124</v>
      </c>
    </row>
    <row r="56" spans="1:12" x14ac:dyDescent="0.2">
      <c r="A56" s="5" t="s">
        <v>55</v>
      </c>
      <c r="B56" s="5">
        <v>7591</v>
      </c>
      <c r="C56" s="6">
        <v>90</v>
      </c>
      <c r="D56" s="6">
        <v>19</v>
      </c>
      <c r="E56" s="6">
        <v>1</v>
      </c>
      <c r="F56" s="20">
        <f t="shared" si="2"/>
        <v>20</v>
      </c>
      <c r="G56" s="6">
        <f t="shared" si="4"/>
        <v>110</v>
      </c>
      <c r="H56" s="6">
        <v>170</v>
      </c>
      <c r="I56" s="6">
        <v>61</v>
      </c>
      <c r="J56" s="6">
        <v>1</v>
      </c>
      <c r="K56" s="20">
        <f>I56+J56</f>
        <v>62</v>
      </c>
      <c r="L56" s="6">
        <f t="shared" si="5"/>
        <v>232</v>
      </c>
    </row>
    <row r="57" spans="1:12" x14ac:dyDescent="0.2">
      <c r="A57" s="5" t="s">
        <v>56</v>
      </c>
      <c r="B57" s="5">
        <v>8088</v>
      </c>
      <c r="C57" s="6">
        <v>98</v>
      </c>
      <c r="D57" s="6">
        <v>39</v>
      </c>
      <c r="E57" s="6">
        <v>0</v>
      </c>
      <c r="F57" s="20">
        <f t="shared" si="2"/>
        <v>39</v>
      </c>
      <c r="G57" s="6">
        <f t="shared" si="4"/>
        <v>137</v>
      </c>
      <c r="H57" s="7">
        <v>128</v>
      </c>
      <c r="I57" s="7">
        <v>31</v>
      </c>
      <c r="J57" s="7">
        <v>1</v>
      </c>
      <c r="K57" s="20">
        <f t="shared" si="3"/>
        <v>32</v>
      </c>
      <c r="L57" s="6">
        <f t="shared" si="5"/>
        <v>160</v>
      </c>
    </row>
    <row r="58" spans="1:12" x14ac:dyDescent="0.2">
      <c r="A58" s="5" t="s">
        <v>57</v>
      </c>
      <c r="B58" s="5">
        <v>24914</v>
      </c>
      <c r="C58" s="6">
        <v>89</v>
      </c>
      <c r="D58" s="6">
        <v>17</v>
      </c>
      <c r="E58" s="6">
        <v>0</v>
      </c>
      <c r="F58" s="20">
        <f t="shared" si="2"/>
        <v>17</v>
      </c>
      <c r="G58" s="6">
        <f t="shared" si="4"/>
        <v>106</v>
      </c>
      <c r="H58" s="6">
        <v>94</v>
      </c>
      <c r="I58" s="6">
        <v>29</v>
      </c>
      <c r="J58" s="6">
        <v>1</v>
      </c>
      <c r="K58" s="20">
        <f t="shared" si="3"/>
        <v>30</v>
      </c>
      <c r="L58" s="6">
        <f t="shared" si="5"/>
        <v>124</v>
      </c>
    </row>
    <row r="59" spans="1:12" x14ac:dyDescent="0.2">
      <c r="A59" s="5" t="s">
        <v>58</v>
      </c>
      <c r="B59" s="5">
        <v>24416</v>
      </c>
      <c r="C59" s="6">
        <v>127</v>
      </c>
      <c r="D59" s="6">
        <v>26</v>
      </c>
      <c r="E59" s="6">
        <v>2</v>
      </c>
      <c r="F59" s="20">
        <f t="shared" si="2"/>
        <v>28</v>
      </c>
      <c r="G59" s="6">
        <f t="shared" si="4"/>
        <v>155</v>
      </c>
      <c r="H59" s="6">
        <v>159</v>
      </c>
      <c r="I59" s="6">
        <v>22</v>
      </c>
      <c r="J59" s="6">
        <v>1</v>
      </c>
      <c r="K59" s="20">
        <f t="shared" si="3"/>
        <v>23</v>
      </c>
      <c r="L59" s="6">
        <f t="shared" si="5"/>
        <v>182</v>
      </c>
    </row>
    <row r="60" spans="1:12" x14ac:dyDescent="0.2">
      <c r="A60" s="5" t="s">
        <v>59</v>
      </c>
      <c r="B60" s="5">
        <v>7571</v>
      </c>
      <c r="C60" s="6">
        <v>97</v>
      </c>
      <c r="D60" s="6">
        <v>47</v>
      </c>
      <c r="E60" s="6">
        <v>1</v>
      </c>
      <c r="F60" s="20">
        <f t="shared" si="2"/>
        <v>48</v>
      </c>
      <c r="G60" s="6">
        <f t="shared" si="4"/>
        <v>145</v>
      </c>
      <c r="H60" s="6">
        <v>170</v>
      </c>
      <c r="I60" s="6">
        <v>61</v>
      </c>
      <c r="J60" s="6">
        <v>1</v>
      </c>
      <c r="K60" s="20">
        <f t="shared" si="3"/>
        <v>62</v>
      </c>
      <c r="L60" s="6">
        <f t="shared" si="5"/>
        <v>232</v>
      </c>
    </row>
    <row r="61" spans="1:12" x14ac:dyDescent="0.2">
      <c r="A61" s="5" t="s">
        <v>60</v>
      </c>
      <c r="B61" s="5">
        <v>27577</v>
      </c>
      <c r="C61" s="6">
        <v>122</v>
      </c>
      <c r="D61" s="6">
        <v>22</v>
      </c>
      <c r="E61" s="6">
        <v>0</v>
      </c>
      <c r="F61" s="20">
        <f t="shared" si="2"/>
        <v>22</v>
      </c>
      <c r="G61" s="6">
        <f t="shared" si="4"/>
        <v>144</v>
      </c>
      <c r="H61" s="6">
        <v>92</v>
      </c>
      <c r="I61" s="6">
        <v>24</v>
      </c>
      <c r="J61" s="6">
        <v>0</v>
      </c>
      <c r="K61" s="20">
        <f t="shared" si="3"/>
        <v>24</v>
      </c>
      <c r="L61" s="6">
        <f t="shared" si="5"/>
        <v>116</v>
      </c>
    </row>
    <row r="62" spans="1:12" x14ac:dyDescent="0.2">
      <c r="A62" s="5" t="s">
        <v>61</v>
      </c>
      <c r="B62" s="5">
        <v>8976</v>
      </c>
      <c r="C62" s="6">
        <v>68</v>
      </c>
      <c r="D62" s="6">
        <v>38</v>
      </c>
      <c r="E62" s="6">
        <v>3</v>
      </c>
      <c r="F62" s="20">
        <f t="shared" si="2"/>
        <v>41</v>
      </c>
      <c r="G62" s="6">
        <f t="shared" si="4"/>
        <v>109</v>
      </c>
      <c r="H62" s="6">
        <v>67</v>
      </c>
      <c r="I62" s="6">
        <v>29</v>
      </c>
      <c r="J62" s="6">
        <v>0</v>
      </c>
      <c r="K62" s="20">
        <f t="shared" si="3"/>
        <v>29</v>
      </c>
      <c r="L62" s="6">
        <f t="shared" si="5"/>
        <v>96</v>
      </c>
    </row>
    <row r="63" spans="1:12" x14ac:dyDescent="0.2">
      <c r="A63" s="5" t="s">
        <v>62</v>
      </c>
      <c r="B63" s="5">
        <v>8072</v>
      </c>
      <c r="C63" s="6">
        <v>33</v>
      </c>
      <c r="D63" s="6">
        <v>113</v>
      </c>
      <c r="E63" s="6">
        <v>11</v>
      </c>
      <c r="F63" s="20">
        <f t="shared" si="2"/>
        <v>124</v>
      </c>
      <c r="G63" s="6">
        <f t="shared" si="4"/>
        <v>157</v>
      </c>
      <c r="H63" s="6">
        <v>38</v>
      </c>
      <c r="I63" s="6">
        <v>106</v>
      </c>
      <c r="J63" s="6">
        <v>3</v>
      </c>
      <c r="K63" s="20">
        <f t="shared" si="3"/>
        <v>109</v>
      </c>
      <c r="L63" s="6">
        <f t="shared" si="5"/>
        <v>147</v>
      </c>
    </row>
    <row r="64" spans="1:12" x14ac:dyDescent="0.2">
      <c r="A64" s="5" t="s">
        <v>63</v>
      </c>
      <c r="B64" s="5">
        <v>8974</v>
      </c>
      <c r="C64" s="6">
        <v>84</v>
      </c>
      <c r="D64" s="6">
        <v>28</v>
      </c>
      <c r="E64" s="6">
        <v>0</v>
      </c>
      <c r="F64" s="20">
        <f t="shared" si="2"/>
        <v>28</v>
      </c>
      <c r="G64" s="6">
        <f t="shared" si="4"/>
        <v>112</v>
      </c>
      <c r="H64" s="6">
        <v>67</v>
      </c>
      <c r="I64" s="6">
        <v>29</v>
      </c>
      <c r="J64" s="6">
        <v>0</v>
      </c>
      <c r="K64" s="20">
        <f t="shared" si="3"/>
        <v>29</v>
      </c>
      <c r="L64" s="6">
        <f t="shared" si="5"/>
        <v>96</v>
      </c>
    </row>
    <row r="65" spans="1:12" x14ac:dyDescent="0.2">
      <c r="A65" s="5" t="s">
        <v>64</v>
      </c>
      <c r="B65" s="5">
        <v>27917</v>
      </c>
      <c r="C65" s="6">
        <v>267</v>
      </c>
      <c r="D65" s="6">
        <v>81</v>
      </c>
      <c r="E65" s="6">
        <v>1</v>
      </c>
      <c r="F65" s="20">
        <f t="shared" si="2"/>
        <v>82</v>
      </c>
      <c r="G65" s="6">
        <f t="shared" si="4"/>
        <v>349</v>
      </c>
      <c r="H65" s="6">
        <v>92</v>
      </c>
      <c r="I65" s="6">
        <v>24</v>
      </c>
      <c r="J65" s="6">
        <v>0</v>
      </c>
      <c r="K65" s="20">
        <f t="shared" si="3"/>
        <v>24</v>
      </c>
      <c r="L65" s="6">
        <f t="shared" si="5"/>
        <v>116</v>
      </c>
    </row>
    <row r="66" spans="1:12" x14ac:dyDescent="0.2">
      <c r="A66" s="5" t="s">
        <v>65</v>
      </c>
      <c r="B66" s="5">
        <v>27576</v>
      </c>
      <c r="C66" s="6">
        <v>37</v>
      </c>
      <c r="D66" s="6">
        <v>7</v>
      </c>
      <c r="E66" s="6">
        <v>0</v>
      </c>
      <c r="F66" s="20">
        <f t="shared" si="2"/>
        <v>7</v>
      </c>
      <c r="G66" s="6">
        <f t="shared" si="4"/>
        <v>44</v>
      </c>
      <c r="H66" s="6">
        <v>92</v>
      </c>
      <c r="I66" s="6">
        <v>24</v>
      </c>
      <c r="J66" s="6">
        <v>0</v>
      </c>
      <c r="K66" s="20">
        <f t="shared" si="3"/>
        <v>24</v>
      </c>
      <c r="L66" s="6">
        <f t="shared" si="5"/>
        <v>116</v>
      </c>
    </row>
    <row r="67" spans="1:12" x14ac:dyDescent="0.2">
      <c r="A67" s="5" t="s">
        <v>66</v>
      </c>
      <c r="B67" s="5">
        <v>26523</v>
      </c>
      <c r="C67" s="6">
        <v>95</v>
      </c>
      <c r="D67" s="6">
        <v>26</v>
      </c>
      <c r="E67" s="6">
        <v>1</v>
      </c>
      <c r="F67" s="20">
        <f t="shared" si="2"/>
        <v>27</v>
      </c>
      <c r="G67" s="6">
        <f t="shared" ref="G67:G74" si="6">C67+D67+E67</f>
        <v>122</v>
      </c>
      <c r="H67" s="6">
        <v>94</v>
      </c>
      <c r="I67" s="6">
        <v>29</v>
      </c>
      <c r="J67" s="6">
        <v>1</v>
      </c>
      <c r="K67" s="20">
        <f t="shared" si="3"/>
        <v>30</v>
      </c>
      <c r="L67" s="6">
        <f t="shared" ref="L67:L74" si="7">H67+I67+J67</f>
        <v>124</v>
      </c>
    </row>
    <row r="68" spans="1:12" x14ac:dyDescent="0.2">
      <c r="A68" s="5" t="s">
        <v>67</v>
      </c>
      <c r="B68" s="5">
        <v>27369</v>
      </c>
      <c r="C68" s="6">
        <v>129</v>
      </c>
      <c r="D68" s="6">
        <v>30</v>
      </c>
      <c r="E68" s="6">
        <v>0</v>
      </c>
      <c r="F68" s="20">
        <f t="shared" ref="F68" si="8">E68+D68</f>
        <v>30</v>
      </c>
      <c r="G68" s="6">
        <f t="shared" si="6"/>
        <v>159</v>
      </c>
      <c r="H68" s="6">
        <v>92</v>
      </c>
      <c r="I68" s="6">
        <v>24</v>
      </c>
      <c r="J68" s="6">
        <v>0</v>
      </c>
      <c r="K68" s="20">
        <f t="shared" ref="K68:K74" si="9">I68+J68</f>
        <v>24</v>
      </c>
      <c r="L68" s="6">
        <f t="shared" si="7"/>
        <v>116</v>
      </c>
    </row>
    <row r="69" spans="1:12" x14ac:dyDescent="0.2">
      <c r="A69" s="5" t="s">
        <v>68</v>
      </c>
      <c r="B69" s="5">
        <v>5411</v>
      </c>
      <c r="C69" s="6">
        <v>63</v>
      </c>
      <c r="D69" s="6">
        <v>50</v>
      </c>
      <c r="E69" s="6">
        <v>11</v>
      </c>
      <c r="F69" s="20">
        <f>E69+D69</f>
        <v>61</v>
      </c>
      <c r="G69" s="6">
        <f t="shared" si="6"/>
        <v>124</v>
      </c>
      <c r="H69" s="6">
        <v>64</v>
      </c>
      <c r="I69" s="6">
        <v>49</v>
      </c>
      <c r="J69" s="6">
        <v>9</v>
      </c>
      <c r="K69" s="20">
        <f t="shared" si="9"/>
        <v>58</v>
      </c>
      <c r="L69" s="6">
        <f t="shared" si="7"/>
        <v>122</v>
      </c>
    </row>
    <row r="70" spans="1:12" x14ac:dyDescent="0.2">
      <c r="A70" s="5" t="s">
        <v>69</v>
      </c>
      <c r="B70" s="5">
        <v>6457</v>
      </c>
      <c r="C70" s="6">
        <v>69</v>
      </c>
      <c r="D70" s="6">
        <v>43</v>
      </c>
      <c r="E70" s="6">
        <v>16</v>
      </c>
      <c r="F70" s="20">
        <f t="shared" ref="F70:F74" si="10">E70+D70</f>
        <v>59</v>
      </c>
      <c r="G70" s="6">
        <f t="shared" si="6"/>
        <v>128</v>
      </c>
      <c r="H70" s="6">
        <v>64</v>
      </c>
      <c r="I70" s="6">
        <v>49</v>
      </c>
      <c r="J70" s="6">
        <v>9</v>
      </c>
      <c r="K70" s="20">
        <f t="shared" si="9"/>
        <v>58</v>
      </c>
      <c r="L70" s="6">
        <f t="shared" si="7"/>
        <v>122</v>
      </c>
    </row>
    <row r="71" spans="1:12" s="1" customFormat="1" x14ac:dyDescent="0.2">
      <c r="A71" s="3" t="s">
        <v>70</v>
      </c>
      <c r="B71" s="3">
        <v>8102</v>
      </c>
      <c r="C71" s="4">
        <v>73</v>
      </c>
      <c r="D71" s="4">
        <v>44</v>
      </c>
      <c r="E71" s="4">
        <v>0</v>
      </c>
      <c r="F71" s="20">
        <f t="shared" si="10"/>
        <v>44</v>
      </c>
      <c r="G71" s="4">
        <f t="shared" si="6"/>
        <v>117</v>
      </c>
      <c r="H71" s="4">
        <v>65</v>
      </c>
      <c r="I71" s="4">
        <v>37</v>
      </c>
      <c r="J71" s="4">
        <v>0</v>
      </c>
      <c r="K71" s="20">
        <f t="shared" si="9"/>
        <v>37</v>
      </c>
      <c r="L71" s="4">
        <f t="shared" si="7"/>
        <v>102</v>
      </c>
    </row>
    <row r="72" spans="1:12" x14ac:dyDescent="0.2">
      <c r="A72" s="5" t="s">
        <v>71</v>
      </c>
      <c r="B72" s="5">
        <v>27372</v>
      </c>
      <c r="C72" s="6">
        <v>100</v>
      </c>
      <c r="D72" s="6">
        <v>11</v>
      </c>
      <c r="E72" s="6">
        <v>0</v>
      </c>
      <c r="F72" s="20">
        <f t="shared" si="10"/>
        <v>11</v>
      </c>
      <c r="G72" s="6">
        <f t="shared" si="6"/>
        <v>111</v>
      </c>
      <c r="H72" s="6">
        <f>32+29+19</f>
        <v>80</v>
      </c>
      <c r="I72" s="6">
        <f>0+4+6</f>
        <v>10</v>
      </c>
      <c r="J72" s="6">
        <f>0</f>
        <v>0</v>
      </c>
      <c r="K72" s="20">
        <f t="shared" si="9"/>
        <v>10</v>
      </c>
      <c r="L72" s="6">
        <f t="shared" si="7"/>
        <v>90</v>
      </c>
    </row>
    <row r="73" spans="1:12" x14ac:dyDescent="0.2">
      <c r="A73" s="5" t="s">
        <v>72</v>
      </c>
      <c r="B73" s="5">
        <v>24415</v>
      </c>
      <c r="C73" s="6">
        <v>138</v>
      </c>
      <c r="D73" s="6">
        <v>21</v>
      </c>
      <c r="E73" s="6">
        <v>0</v>
      </c>
      <c r="F73" s="20">
        <f t="shared" si="10"/>
        <v>21</v>
      </c>
      <c r="G73" s="6">
        <f t="shared" si="6"/>
        <v>159</v>
      </c>
      <c r="H73" s="6">
        <v>159</v>
      </c>
      <c r="I73" s="6">
        <v>22</v>
      </c>
      <c r="J73" s="6">
        <v>1</v>
      </c>
      <c r="K73" s="20">
        <f t="shared" si="9"/>
        <v>23</v>
      </c>
      <c r="L73" s="6">
        <f t="shared" si="7"/>
        <v>182</v>
      </c>
    </row>
    <row r="74" spans="1:12" x14ac:dyDescent="0.2">
      <c r="A74" s="5" t="s">
        <v>73</v>
      </c>
      <c r="B74" s="5">
        <v>7002</v>
      </c>
      <c r="C74" s="6">
        <v>84</v>
      </c>
      <c r="D74" s="6">
        <v>74</v>
      </c>
      <c r="E74" s="6">
        <v>5</v>
      </c>
      <c r="F74" s="20">
        <f t="shared" si="10"/>
        <v>79</v>
      </c>
      <c r="G74" s="6">
        <f t="shared" si="6"/>
        <v>163</v>
      </c>
      <c r="H74" s="6">
        <v>48</v>
      </c>
      <c r="I74" s="6">
        <v>40</v>
      </c>
      <c r="J74" s="6">
        <v>4</v>
      </c>
      <c r="K74" s="20">
        <f t="shared" si="9"/>
        <v>44</v>
      </c>
      <c r="L74" s="6">
        <f t="shared" si="7"/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227B5-F9AE-EC48-8187-6DC1D1445EF5}">
  <dimension ref="A1:N97"/>
  <sheetViews>
    <sheetView topLeftCell="A36" workbookViewId="0">
      <selection activeCell="A80" sqref="A80:XFD94"/>
    </sheetView>
  </sheetViews>
  <sheetFormatPr baseColWidth="10" defaultRowHeight="16" x14ac:dyDescent="0.2"/>
  <cols>
    <col min="1" max="1" width="23" bestFit="1" customWidth="1"/>
    <col min="2" max="2" width="18.1640625" bestFit="1" customWidth="1"/>
    <col min="3" max="3" width="18.5" bestFit="1" customWidth="1"/>
    <col min="4" max="4" width="20.83203125" bestFit="1" customWidth="1"/>
    <col min="5" max="5" width="18.1640625" bestFit="1" customWidth="1"/>
    <col min="6" max="6" width="15.5" bestFit="1" customWidth="1"/>
    <col min="7" max="8" width="18.33203125" bestFit="1" customWidth="1"/>
    <col min="9" max="9" width="15.5" bestFit="1" customWidth="1"/>
    <col min="10" max="10" width="13" bestFit="1" customWidth="1"/>
    <col min="12" max="12" width="17.6640625" bestFit="1" customWidth="1"/>
  </cols>
  <sheetData>
    <row r="1" spans="1:14" ht="17" thickBot="1" x14ac:dyDescent="0.25">
      <c r="A1" t="s">
        <v>156</v>
      </c>
      <c r="B1" t="s">
        <v>1</v>
      </c>
      <c r="C1" t="s">
        <v>113</v>
      </c>
      <c r="D1" t="s">
        <v>108</v>
      </c>
      <c r="E1" t="s">
        <v>109</v>
      </c>
      <c r="F1" t="s">
        <v>76</v>
      </c>
      <c r="G1" t="s">
        <v>77</v>
      </c>
      <c r="H1" t="s">
        <v>110</v>
      </c>
      <c r="I1" t="s">
        <v>79</v>
      </c>
      <c r="J1" t="s">
        <v>80</v>
      </c>
      <c r="K1" t="s">
        <v>81</v>
      </c>
      <c r="L1" t="s">
        <v>137</v>
      </c>
      <c r="M1" t="s">
        <v>138</v>
      </c>
    </row>
    <row r="2" spans="1:14" x14ac:dyDescent="0.2">
      <c r="A2" s="32" t="s">
        <v>114</v>
      </c>
      <c r="B2" s="24">
        <v>8098</v>
      </c>
      <c r="C2" s="33" t="s">
        <v>111</v>
      </c>
      <c r="D2" s="10">
        <f>81+64+93</f>
        <v>238</v>
      </c>
      <c r="E2" s="10">
        <f>4+8+12</f>
        <v>24</v>
      </c>
      <c r="F2" s="10">
        <f>0</f>
        <v>0</v>
      </c>
      <c r="G2" s="10">
        <f t="shared" ref="G2" si="0">D2+E2+F2</f>
        <v>262</v>
      </c>
      <c r="H2" s="10"/>
      <c r="I2" s="10"/>
      <c r="J2" s="10"/>
      <c r="K2" s="10"/>
      <c r="L2" s="34" t="s">
        <v>155</v>
      </c>
    </row>
    <row r="3" spans="1:14" x14ac:dyDescent="0.2">
      <c r="A3" s="35" t="s">
        <v>114</v>
      </c>
      <c r="B3" s="21">
        <v>8098</v>
      </c>
      <c r="C3" s="3" t="s">
        <v>116</v>
      </c>
      <c r="D3" s="5">
        <v>7</v>
      </c>
      <c r="E3" s="5">
        <v>36</v>
      </c>
      <c r="F3" s="5">
        <v>29</v>
      </c>
      <c r="G3" s="5">
        <f>F3+E3+D3</f>
        <v>72</v>
      </c>
      <c r="H3" s="5">
        <v>155</v>
      </c>
      <c r="I3" s="5">
        <v>49</v>
      </c>
      <c r="J3" s="5">
        <v>10</v>
      </c>
      <c r="K3" s="5">
        <f>SUM(H3:J3)</f>
        <v>214</v>
      </c>
      <c r="L3" s="36" t="s">
        <v>140</v>
      </c>
    </row>
    <row r="4" spans="1:14" x14ac:dyDescent="0.2">
      <c r="A4" s="25" t="s">
        <v>82</v>
      </c>
      <c r="B4" s="26">
        <v>8079</v>
      </c>
      <c r="C4" s="26" t="s">
        <v>112</v>
      </c>
      <c r="D4" s="5">
        <v>31</v>
      </c>
      <c r="E4" s="5">
        <v>172</v>
      </c>
      <c r="F4" s="5">
        <v>49</v>
      </c>
      <c r="G4" s="5">
        <v>252</v>
      </c>
      <c r="H4" s="5">
        <v>175</v>
      </c>
      <c r="I4" s="5">
        <v>15</v>
      </c>
      <c r="J4" s="5">
        <v>0</v>
      </c>
      <c r="K4" s="5">
        <v>190</v>
      </c>
      <c r="L4" s="36" t="s">
        <v>136</v>
      </c>
      <c r="M4" s="22">
        <v>1.4987040000000001E-61</v>
      </c>
      <c r="N4" t="s">
        <v>141</v>
      </c>
    </row>
    <row r="5" spans="1:14" x14ac:dyDescent="0.2">
      <c r="A5" s="37" t="s">
        <v>83</v>
      </c>
      <c r="B5" s="26">
        <v>7609</v>
      </c>
      <c r="C5" s="26" t="s">
        <v>112</v>
      </c>
      <c r="D5" s="5">
        <v>41</v>
      </c>
      <c r="E5" s="5">
        <v>41</v>
      </c>
      <c r="F5" s="5">
        <v>88</v>
      </c>
      <c r="G5" s="5">
        <v>170</v>
      </c>
      <c r="H5" s="5">
        <v>175</v>
      </c>
      <c r="I5" s="5">
        <v>15</v>
      </c>
      <c r="J5" s="5">
        <v>0</v>
      </c>
      <c r="K5" s="5">
        <v>190</v>
      </c>
      <c r="L5" s="36" t="s">
        <v>136</v>
      </c>
      <c r="M5" s="22">
        <v>7.4712400000000003E-39</v>
      </c>
      <c r="N5" t="s">
        <v>141</v>
      </c>
    </row>
    <row r="6" spans="1:14" x14ac:dyDescent="0.2">
      <c r="A6" s="37" t="s">
        <v>83</v>
      </c>
      <c r="B6" s="26">
        <v>7609</v>
      </c>
      <c r="C6" s="26" t="s">
        <v>116</v>
      </c>
      <c r="D6" s="5">
        <v>34</v>
      </c>
      <c r="E6" s="5">
        <v>166</v>
      </c>
      <c r="F6" s="5">
        <v>68</v>
      </c>
      <c r="G6" s="5">
        <v>268</v>
      </c>
      <c r="H6" s="5">
        <v>141</v>
      </c>
      <c r="I6" s="5">
        <v>60</v>
      </c>
      <c r="J6" s="5">
        <v>4</v>
      </c>
      <c r="K6" s="5">
        <v>205</v>
      </c>
      <c r="L6" s="36" t="s">
        <v>145</v>
      </c>
      <c r="M6" s="22"/>
    </row>
    <row r="7" spans="1:14" x14ac:dyDescent="0.2">
      <c r="A7" s="25" t="s">
        <v>84</v>
      </c>
      <c r="B7" s="27">
        <v>64121</v>
      </c>
      <c r="C7" s="27" t="s">
        <v>111</v>
      </c>
      <c r="D7" s="5">
        <v>91</v>
      </c>
      <c r="E7" s="5">
        <v>3</v>
      </c>
      <c r="F7" s="5">
        <v>1</v>
      </c>
      <c r="G7" s="5">
        <f>F7+E7+D7</f>
        <v>95</v>
      </c>
      <c r="H7" s="5"/>
      <c r="I7" s="5"/>
      <c r="J7" s="5"/>
      <c r="K7" s="5"/>
      <c r="L7" s="36" t="s">
        <v>140</v>
      </c>
    </row>
    <row r="8" spans="1:14" x14ac:dyDescent="0.2">
      <c r="A8" s="25" t="s">
        <v>84</v>
      </c>
      <c r="B8" s="27">
        <v>64121</v>
      </c>
      <c r="C8" s="27" t="s">
        <v>116</v>
      </c>
      <c r="D8" s="5">
        <v>149</v>
      </c>
      <c r="E8" s="5">
        <v>25</v>
      </c>
      <c r="F8" s="5">
        <v>0</v>
      </c>
      <c r="G8" s="5">
        <v>174</v>
      </c>
      <c r="H8" s="5">
        <v>155</v>
      </c>
      <c r="I8" s="5">
        <v>49</v>
      </c>
      <c r="J8" s="5">
        <v>10</v>
      </c>
      <c r="K8" s="5">
        <f>SUM(H8:J8)</f>
        <v>214</v>
      </c>
      <c r="L8" s="36" t="s">
        <v>140</v>
      </c>
      <c r="M8">
        <v>2E-3</v>
      </c>
      <c r="N8" t="s">
        <v>142</v>
      </c>
    </row>
    <row r="9" spans="1:14" x14ac:dyDescent="0.2">
      <c r="A9" s="25" t="s">
        <v>139</v>
      </c>
      <c r="B9" s="26">
        <v>8078</v>
      </c>
      <c r="C9" s="28"/>
      <c r="D9" s="28"/>
      <c r="E9" s="28"/>
      <c r="F9" s="28"/>
      <c r="G9" s="28"/>
      <c r="H9" s="28"/>
      <c r="I9" s="28"/>
      <c r="J9" s="28"/>
      <c r="K9" s="28"/>
      <c r="L9" s="36"/>
    </row>
    <row r="10" spans="1:14" x14ac:dyDescent="0.2">
      <c r="A10" s="25" t="s">
        <v>85</v>
      </c>
      <c r="B10" s="26">
        <v>7935</v>
      </c>
      <c r="C10" s="26" t="s">
        <v>112</v>
      </c>
      <c r="D10" s="5">
        <v>80</v>
      </c>
      <c r="E10" s="5">
        <v>40</v>
      </c>
      <c r="F10" s="5">
        <v>2</v>
      </c>
      <c r="G10" s="5">
        <v>122</v>
      </c>
      <c r="H10" s="5">
        <v>104</v>
      </c>
      <c r="I10" s="5">
        <v>73</v>
      </c>
      <c r="J10" s="5">
        <v>4</v>
      </c>
      <c r="K10" s="5">
        <v>181</v>
      </c>
      <c r="L10" s="36" t="s">
        <v>143</v>
      </c>
      <c r="M10">
        <v>0.19400000000000001</v>
      </c>
    </row>
    <row r="11" spans="1:14" x14ac:dyDescent="0.2">
      <c r="A11" s="25" t="s">
        <v>86</v>
      </c>
      <c r="B11" s="26">
        <v>7937</v>
      </c>
      <c r="C11" s="26" t="s">
        <v>112</v>
      </c>
      <c r="D11" s="5">
        <v>59</v>
      </c>
      <c r="E11" s="5">
        <v>17</v>
      </c>
      <c r="F11" s="5">
        <v>0</v>
      </c>
      <c r="G11" s="5">
        <v>76</v>
      </c>
      <c r="H11" s="5">
        <v>175</v>
      </c>
      <c r="I11" s="5">
        <v>15</v>
      </c>
      <c r="J11" s="5">
        <v>0</v>
      </c>
      <c r="K11" s="5">
        <v>190</v>
      </c>
      <c r="L11" s="36" t="s">
        <v>136</v>
      </c>
      <c r="M11">
        <v>2E-3</v>
      </c>
    </row>
    <row r="12" spans="1:14" x14ac:dyDescent="0.2">
      <c r="A12" s="25" t="s">
        <v>104</v>
      </c>
      <c r="B12" s="26">
        <v>24918</v>
      </c>
      <c r="C12" s="29" t="s">
        <v>112</v>
      </c>
      <c r="D12" s="30">
        <v>99</v>
      </c>
      <c r="E12" s="30">
        <v>45</v>
      </c>
      <c r="F12" s="30">
        <v>5</v>
      </c>
      <c r="G12" s="30">
        <v>149</v>
      </c>
      <c r="H12" s="30">
        <v>111</v>
      </c>
      <c r="I12" s="30">
        <v>21</v>
      </c>
      <c r="J12" s="30">
        <v>1</v>
      </c>
      <c r="K12" s="30">
        <v>133</v>
      </c>
      <c r="L12" s="36" t="s">
        <v>144</v>
      </c>
      <c r="M12">
        <v>1E-3</v>
      </c>
    </row>
    <row r="13" spans="1:14" x14ac:dyDescent="0.2">
      <c r="A13" s="25" t="s">
        <v>92</v>
      </c>
      <c r="B13" s="9" t="s">
        <v>92</v>
      </c>
      <c r="C13" s="9" t="s">
        <v>112</v>
      </c>
      <c r="D13" s="5">
        <v>78</v>
      </c>
      <c r="E13" s="5">
        <v>39</v>
      </c>
      <c r="F13" s="5">
        <v>3</v>
      </c>
      <c r="G13" s="5">
        <v>120</v>
      </c>
      <c r="H13" s="5">
        <v>59</v>
      </c>
      <c r="I13" s="5">
        <v>63</v>
      </c>
      <c r="J13" s="5">
        <v>3</v>
      </c>
      <c r="K13" s="5">
        <v>125</v>
      </c>
      <c r="L13" s="36" t="s">
        <v>149</v>
      </c>
    </row>
    <row r="14" spans="1:14" x14ac:dyDescent="0.2">
      <c r="A14" s="25" t="s">
        <v>92</v>
      </c>
      <c r="B14" s="26" t="s">
        <v>92</v>
      </c>
      <c r="C14" s="26" t="s">
        <v>116</v>
      </c>
      <c r="D14" s="5">
        <v>165</v>
      </c>
      <c r="E14" s="5">
        <v>27</v>
      </c>
      <c r="F14" s="5">
        <v>2</v>
      </c>
      <c r="G14" s="5">
        <v>194</v>
      </c>
      <c r="H14" s="5">
        <v>141</v>
      </c>
      <c r="I14" s="5">
        <v>60</v>
      </c>
      <c r="J14" s="5">
        <v>4</v>
      </c>
      <c r="K14" s="5">
        <v>205</v>
      </c>
      <c r="L14" s="36" t="s">
        <v>145</v>
      </c>
    </row>
    <row r="15" spans="1:14" x14ac:dyDescent="0.2">
      <c r="A15" s="25" t="s">
        <v>93</v>
      </c>
      <c r="B15" s="9" t="s">
        <v>93</v>
      </c>
      <c r="C15" s="9" t="s">
        <v>112</v>
      </c>
      <c r="D15" s="5">
        <v>101</v>
      </c>
      <c r="E15" s="5">
        <v>62</v>
      </c>
      <c r="F15" s="5">
        <v>3</v>
      </c>
      <c r="G15" s="5">
        <v>166</v>
      </c>
      <c r="H15" s="5">
        <v>59</v>
      </c>
      <c r="I15" s="5">
        <v>63</v>
      </c>
      <c r="J15" s="5">
        <v>3</v>
      </c>
      <c r="K15" s="5">
        <v>125</v>
      </c>
      <c r="L15" s="36" t="s">
        <v>149</v>
      </c>
    </row>
    <row r="16" spans="1:14" x14ac:dyDescent="0.2">
      <c r="A16" s="25" t="s">
        <v>93</v>
      </c>
      <c r="B16" s="9" t="s">
        <v>93</v>
      </c>
      <c r="C16" s="26" t="s">
        <v>116</v>
      </c>
      <c r="D16" s="5">
        <v>90</v>
      </c>
      <c r="E16" s="5">
        <v>91</v>
      </c>
      <c r="F16" s="5">
        <v>2</v>
      </c>
      <c r="G16" s="5">
        <v>183</v>
      </c>
      <c r="H16" s="5">
        <v>141</v>
      </c>
      <c r="I16" s="5">
        <v>60</v>
      </c>
      <c r="J16" s="5">
        <v>4</v>
      </c>
      <c r="K16" s="5">
        <v>205</v>
      </c>
      <c r="L16" s="36" t="s">
        <v>145</v>
      </c>
    </row>
    <row r="17" spans="1:13" x14ac:dyDescent="0.2">
      <c r="A17" s="25" t="s">
        <v>94</v>
      </c>
      <c r="B17" s="9" t="s">
        <v>94</v>
      </c>
      <c r="C17" s="9" t="s">
        <v>112</v>
      </c>
      <c r="D17" s="5">
        <v>83</v>
      </c>
      <c r="E17" s="5">
        <v>65</v>
      </c>
      <c r="F17" s="5">
        <v>1</v>
      </c>
      <c r="G17" s="5">
        <v>149</v>
      </c>
      <c r="H17" s="5">
        <v>79</v>
      </c>
      <c r="I17" s="5">
        <v>34</v>
      </c>
      <c r="J17" s="5">
        <v>1</v>
      </c>
      <c r="K17" s="5">
        <v>114</v>
      </c>
      <c r="L17" s="36" t="s">
        <v>150</v>
      </c>
    </row>
    <row r="18" spans="1:13" x14ac:dyDescent="0.2">
      <c r="A18" s="25" t="s">
        <v>95</v>
      </c>
      <c r="B18" s="9" t="s">
        <v>95</v>
      </c>
      <c r="C18" s="9" t="s">
        <v>125</v>
      </c>
      <c r="D18" s="5">
        <v>169</v>
      </c>
      <c r="E18" s="5">
        <v>132</v>
      </c>
      <c r="F18" s="5">
        <v>3</v>
      </c>
      <c r="G18" s="5">
        <v>304</v>
      </c>
      <c r="H18" s="5">
        <v>73</v>
      </c>
      <c r="I18" s="5">
        <v>39</v>
      </c>
      <c r="J18" s="5">
        <v>1</v>
      </c>
      <c r="K18" s="5">
        <v>113</v>
      </c>
      <c r="L18" s="36" t="s">
        <v>151</v>
      </c>
    </row>
    <row r="19" spans="1:13" x14ac:dyDescent="0.2">
      <c r="A19" s="25" t="s">
        <v>95</v>
      </c>
      <c r="B19" s="9" t="s">
        <v>95</v>
      </c>
      <c r="C19" s="9" t="s">
        <v>124</v>
      </c>
      <c r="D19" s="5">
        <v>90</v>
      </c>
      <c r="E19" s="5">
        <v>45</v>
      </c>
      <c r="F19" s="5">
        <v>2</v>
      </c>
      <c r="G19" s="5">
        <v>137</v>
      </c>
      <c r="H19" s="5">
        <v>219</v>
      </c>
      <c r="I19" s="5">
        <v>12</v>
      </c>
      <c r="J19" s="5">
        <v>6</v>
      </c>
      <c r="K19" s="5">
        <v>237</v>
      </c>
      <c r="L19" s="36" t="s">
        <v>151</v>
      </c>
    </row>
    <row r="20" spans="1:13" x14ac:dyDescent="0.2">
      <c r="A20" s="25" t="s">
        <v>96</v>
      </c>
      <c r="B20" s="9" t="s">
        <v>96</v>
      </c>
      <c r="C20" s="9" t="s">
        <v>112</v>
      </c>
      <c r="D20" s="5">
        <v>119</v>
      </c>
      <c r="E20" s="5">
        <v>17</v>
      </c>
      <c r="F20" s="5">
        <v>1</v>
      </c>
      <c r="G20" s="5">
        <v>137</v>
      </c>
      <c r="H20" s="5">
        <v>46</v>
      </c>
      <c r="I20" s="5">
        <v>24</v>
      </c>
      <c r="J20" s="5">
        <v>1</v>
      </c>
      <c r="K20" s="5">
        <v>71</v>
      </c>
      <c r="L20" s="36" t="s">
        <v>152</v>
      </c>
    </row>
    <row r="21" spans="1:13" x14ac:dyDescent="0.2">
      <c r="A21" s="25" t="s">
        <v>96</v>
      </c>
      <c r="B21" s="9" t="s">
        <v>96</v>
      </c>
      <c r="C21" s="31" t="s">
        <v>153</v>
      </c>
      <c r="D21" s="5">
        <v>96</v>
      </c>
      <c r="E21" s="5">
        <v>6</v>
      </c>
      <c r="F21" s="5">
        <v>2</v>
      </c>
      <c r="G21" s="5">
        <v>104</v>
      </c>
      <c r="H21" s="5"/>
      <c r="I21" s="5"/>
      <c r="J21" s="5"/>
      <c r="K21" s="5"/>
      <c r="L21" s="36" t="s">
        <v>152</v>
      </c>
    </row>
    <row r="22" spans="1:13" x14ac:dyDescent="0.2">
      <c r="A22" s="25" t="s">
        <v>97</v>
      </c>
      <c r="B22" s="9" t="s">
        <v>97</v>
      </c>
      <c r="C22" s="9" t="s">
        <v>123</v>
      </c>
      <c r="D22" s="5">
        <v>106</v>
      </c>
      <c r="E22" s="5">
        <v>32</v>
      </c>
      <c r="F22" s="5">
        <v>1</v>
      </c>
      <c r="G22" s="5">
        <v>139</v>
      </c>
      <c r="H22" s="5">
        <v>59</v>
      </c>
      <c r="I22" s="5">
        <v>63</v>
      </c>
      <c r="J22" s="5">
        <v>3</v>
      </c>
      <c r="K22" s="5">
        <v>125</v>
      </c>
      <c r="L22" s="36" t="s">
        <v>149</v>
      </c>
    </row>
    <row r="23" spans="1:13" x14ac:dyDescent="0.2">
      <c r="A23" s="25" t="s">
        <v>97</v>
      </c>
      <c r="B23" s="9" t="s">
        <v>97</v>
      </c>
      <c r="C23" s="5" t="s">
        <v>146</v>
      </c>
      <c r="D23" s="5">
        <v>134</v>
      </c>
      <c r="E23" s="5">
        <v>37</v>
      </c>
      <c r="F23" s="5">
        <v>3</v>
      </c>
      <c r="G23" s="5">
        <v>174</v>
      </c>
      <c r="H23" s="5">
        <v>141</v>
      </c>
      <c r="I23" s="5">
        <v>60</v>
      </c>
      <c r="J23" s="5">
        <v>4</v>
      </c>
      <c r="K23" s="5">
        <v>205</v>
      </c>
      <c r="L23" s="36" t="s">
        <v>148</v>
      </c>
    </row>
    <row r="24" spans="1:13" x14ac:dyDescent="0.2">
      <c r="A24" s="25" t="s">
        <v>98</v>
      </c>
      <c r="B24" s="9" t="s">
        <v>98</v>
      </c>
      <c r="C24" s="9" t="s">
        <v>112</v>
      </c>
      <c r="D24" s="5">
        <v>31</v>
      </c>
      <c r="E24" s="5">
        <v>4</v>
      </c>
      <c r="F24" s="5">
        <v>0</v>
      </c>
      <c r="G24" s="5">
        <v>35</v>
      </c>
      <c r="H24" s="5" t="s">
        <v>154</v>
      </c>
      <c r="I24" s="5" t="s">
        <v>154</v>
      </c>
      <c r="J24" s="5" t="s">
        <v>154</v>
      </c>
      <c r="K24" s="5"/>
      <c r="L24" s="36" t="s">
        <v>149</v>
      </c>
    </row>
    <row r="25" spans="1:13" ht="17" thickBot="1" x14ac:dyDescent="0.25">
      <c r="A25" s="40" t="s">
        <v>98</v>
      </c>
      <c r="B25" s="41" t="s">
        <v>98</v>
      </c>
      <c r="C25" s="41" t="s">
        <v>146</v>
      </c>
      <c r="D25" s="42">
        <v>116</v>
      </c>
      <c r="E25" s="42">
        <v>86</v>
      </c>
      <c r="F25" s="42">
        <v>3</v>
      </c>
      <c r="G25" s="42">
        <v>205</v>
      </c>
      <c r="H25" s="42">
        <v>141</v>
      </c>
      <c r="I25" s="42">
        <v>60</v>
      </c>
      <c r="J25" s="42">
        <v>4</v>
      </c>
      <c r="K25" s="42">
        <v>205</v>
      </c>
      <c r="L25" s="43" t="s">
        <v>147</v>
      </c>
    </row>
    <row r="26" spans="1:13" x14ac:dyDescent="0.2">
      <c r="A26" s="32" t="s">
        <v>160</v>
      </c>
      <c r="B26" s="46">
        <v>23674</v>
      </c>
      <c r="C26" s="44" t="s">
        <v>111</v>
      </c>
      <c r="D26" s="44"/>
      <c r="E26" s="44"/>
      <c r="F26" s="44"/>
      <c r="G26" s="44"/>
      <c r="H26" s="44"/>
      <c r="I26" s="44"/>
      <c r="J26" s="44"/>
      <c r="K26" s="44"/>
      <c r="L26" s="34"/>
    </row>
    <row r="27" spans="1:13" x14ac:dyDescent="0.2">
      <c r="A27" s="37" t="s">
        <v>87</v>
      </c>
      <c r="B27" s="26">
        <v>24930</v>
      </c>
      <c r="C27" s="26" t="s">
        <v>112</v>
      </c>
      <c r="D27" s="5">
        <v>32</v>
      </c>
      <c r="E27" s="5">
        <v>83</v>
      </c>
      <c r="F27" s="5">
        <v>2</v>
      </c>
      <c r="G27" s="5">
        <v>117</v>
      </c>
      <c r="H27" s="5">
        <v>68</v>
      </c>
      <c r="I27" s="5">
        <v>31</v>
      </c>
      <c r="J27" s="5">
        <v>3</v>
      </c>
      <c r="K27" s="5">
        <v>102</v>
      </c>
      <c r="L27" s="36" t="s">
        <v>157</v>
      </c>
      <c r="M27" s="22">
        <v>1.26594E-8</v>
      </c>
    </row>
    <row r="28" spans="1:13" x14ac:dyDescent="0.2">
      <c r="A28" s="25" t="s">
        <v>38</v>
      </c>
      <c r="B28" s="26">
        <v>8054</v>
      </c>
      <c r="C28" s="26" t="s">
        <v>112</v>
      </c>
      <c r="D28" s="5">
        <v>62</v>
      </c>
      <c r="E28" s="5">
        <v>38</v>
      </c>
      <c r="F28" s="5">
        <v>2</v>
      </c>
      <c r="G28" s="5">
        <v>102</v>
      </c>
      <c r="H28" s="5">
        <v>68</v>
      </c>
      <c r="I28" s="5">
        <v>31</v>
      </c>
      <c r="J28" s="5">
        <v>3</v>
      </c>
      <c r="K28" s="5">
        <v>102</v>
      </c>
      <c r="L28" s="36" t="s">
        <v>157</v>
      </c>
    </row>
    <row r="29" spans="1:13" ht="17" thickBot="1" x14ac:dyDescent="0.25">
      <c r="A29" s="40" t="s">
        <v>88</v>
      </c>
      <c r="B29" s="52">
        <v>7566</v>
      </c>
      <c r="C29" s="52" t="s">
        <v>112</v>
      </c>
      <c r="D29" s="42">
        <v>74</v>
      </c>
      <c r="E29" s="42">
        <v>38</v>
      </c>
      <c r="F29" s="42">
        <v>2</v>
      </c>
      <c r="G29" s="42">
        <v>114</v>
      </c>
      <c r="H29" s="42">
        <v>68</v>
      </c>
      <c r="I29" s="42">
        <v>31</v>
      </c>
      <c r="J29" s="42">
        <v>3</v>
      </c>
      <c r="K29" s="42">
        <v>102</v>
      </c>
      <c r="L29" s="43" t="s">
        <v>157</v>
      </c>
    </row>
    <row r="30" spans="1:13" x14ac:dyDescent="0.2">
      <c r="A30" s="32" t="s">
        <v>159</v>
      </c>
      <c r="B30" s="24">
        <v>8089</v>
      </c>
      <c r="C30" s="44" t="s">
        <v>111</v>
      </c>
      <c r="D30" s="44"/>
      <c r="E30" s="44"/>
      <c r="F30" s="44"/>
      <c r="G30" s="44"/>
      <c r="H30" s="44"/>
      <c r="I30" s="44"/>
      <c r="J30" s="44"/>
      <c r="K30" s="44"/>
      <c r="L30" s="53"/>
    </row>
    <row r="31" spans="1:13" x14ac:dyDescent="0.2">
      <c r="A31" s="25" t="s">
        <v>16</v>
      </c>
      <c r="B31" s="26">
        <v>24955</v>
      </c>
      <c r="C31" s="49"/>
      <c r="D31" s="49"/>
      <c r="E31" s="49"/>
      <c r="F31" s="49"/>
      <c r="G31" s="49"/>
      <c r="H31" s="49"/>
      <c r="I31" s="49">
        <v>97</v>
      </c>
      <c r="J31" s="49">
        <v>91</v>
      </c>
      <c r="K31" s="49">
        <v>16</v>
      </c>
      <c r="L31" s="36"/>
    </row>
    <row r="32" spans="1:13" x14ac:dyDescent="0.2">
      <c r="A32" s="48" t="s">
        <v>89</v>
      </c>
      <c r="B32" s="26">
        <v>51608</v>
      </c>
      <c r="C32" s="26" t="s">
        <v>112</v>
      </c>
      <c r="D32" s="5">
        <v>100</v>
      </c>
      <c r="E32" s="5">
        <v>15</v>
      </c>
      <c r="F32" s="5">
        <v>0</v>
      </c>
      <c r="G32" s="5">
        <v>115</v>
      </c>
      <c r="H32" s="5">
        <v>68</v>
      </c>
      <c r="I32" s="5">
        <v>31</v>
      </c>
      <c r="J32" s="5">
        <v>3</v>
      </c>
      <c r="K32" s="5">
        <v>102</v>
      </c>
      <c r="L32" s="36" t="s">
        <v>157</v>
      </c>
      <c r="M32">
        <v>5.9999999999999995E-4</v>
      </c>
    </row>
    <row r="33" spans="1:13" ht="17" thickBot="1" x14ac:dyDescent="0.25">
      <c r="A33" s="54" t="s">
        <v>105</v>
      </c>
      <c r="B33" s="52">
        <v>25669</v>
      </c>
      <c r="C33" s="52" t="s">
        <v>112</v>
      </c>
      <c r="D33" s="42">
        <v>67</v>
      </c>
      <c r="E33" s="42">
        <v>18</v>
      </c>
      <c r="F33" s="42">
        <v>2</v>
      </c>
      <c r="G33" s="42">
        <v>87</v>
      </c>
      <c r="H33" s="42">
        <v>68</v>
      </c>
      <c r="I33" s="42">
        <v>31</v>
      </c>
      <c r="J33" s="42">
        <v>3</v>
      </c>
      <c r="K33" s="42">
        <v>102</v>
      </c>
      <c r="L33" s="43" t="s">
        <v>157</v>
      </c>
      <c r="M33">
        <v>0.15</v>
      </c>
    </row>
    <row r="34" spans="1:13" x14ac:dyDescent="0.2">
      <c r="A34" s="32" t="s">
        <v>158</v>
      </c>
      <c r="B34" s="46">
        <v>6755</v>
      </c>
      <c r="C34" s="50" t="s">
        <v>111</v>
      </c>
      <c r="D34" s="10">
        <v>116</v>
      </c>
      <c r="E34" s="10">
        <v>62</v>
      </c>
      <c r="F34" s="10">
        <v>8</v>
      </c>
      <c r="G34" s="10">
        <f>F34+E34+D34</f>
        <v>186</v>
      </c>
      <c r="H34" s="10" t="s">
        <v>115</v>
      </c>
      <c r="I34" s="10" t="s">
        <v>115</v>
      </c>
      <c r="J34" s="10" t="s">
        <v>115</v>
      </c>
      <c r="K34" s="10" t="s">
        <v>115</v>
      </c>
      <c r="L34" s="53" t="s">
        <v>140</v>
      </c>
    </row>
    <row r="35" spans="1:13" x14ac:dyDescent="0.2">
      <c r="A35" s="37" t="s">
        <v>163</v>
      </c>
      <c r="B35" s="26">
        <v>26523</v>
      </c>
      <c r="C35" s="26" t="s">
        <v>111</v>
      </c>
      <c r="D35" s="5">
        <v>104</v>
      </c>
      <c r="E35" s="5">
        <v>39</v>
      </c>
      <c r="F35" s="5">
        <v>1</v>
      </c>
      <c r="G35" s="5">
        <v>144</v>
      </c>
      <c r="H35" s="5" t="s">
        <v>115</v>
      </c>
      <c r="I35" s="5" t="s">
        <v>115</v>
      </c>
      <c r="J35" s="5" t="s">
        <v>115</v>
      </c>
      <c r="K35" s="5"/>
      <c r="L35" s="36" t="s">
        <v>136</v>
      </c>
    </row>
    <row r="36" spans="1:13" x14ac:dyDescent="0.2">
      <c r="A36" s="37" t="s">
        <v>66</v>
      </c>
      <c r="B36" s="26">
        <v>26523</v>
      </c>
      <c r="C36" s="26" t="s">
        <v>120</v>
      </c>
      <c r="D36" s="5">
        <v>54</v>
      </c>
      <c r="E36" s="5">
        <v>52</v>
      </c>
      <c r="F36" s="5">
        <v>4</v>
      </c>
      <c r="G36" s="5">
        <v>110</v>
      </c>
      <c r="H36" s="5">
        <v>40</v>
      </c>
      <c r="I36" s="5">
        <v>2</v>
      </c>
      <c r="J36" s="5">
        <v>0</v>
      </c>
      <c r="K36" s="5">
        <v>42</v>
      </c>
      <c r="L36" s="36" t="s">
        <v>136</v>
      </c>
    </row>
    <row r="37" spans="1:13" x14ac:dyDescent="0.2">
      <c r="A37" s="37" t="s">
        <v>161</v>
      </c>
      <c r="B37" s="26">
        <v>7571</v>
      </c>
      <c r="C37" s="26" t="s">
        <v>111</v>
      </c>
      <c r="D37" s="5">
        <v>80</v>
      </c>
      <c r="E37" s="5">
        <v>22</v>
      </c>
      <c r="F37" s="5">
        <v>0</v>
      </c>
      <c r="G37" s="5">
        <v>102</v>
      </c>
      <c r="H37" s="5" t="s">
        <v>115</v>
      </c>
      <c r="I37" s="5" t="s">
        <v>115</v>
      </c>
      <c r="J37" s="5"/>
      <c r="K37" s="5"/>
      <c r="L37" s="36" t="s">
        <v>136</v>
      </c>
    </row>
    <row r="38" spans="1:13" x14ac:dyDescent="0.2">
      <c r="A38" s="37" t="s">
        <v>161</v>
      </c>
      <c r="B38" s="26">
        <v>7571</v>
      </c>
      <c r="C38" s="26" t="s">
        <v>120</v>
      </c>
      <c r="D38" s="5">
        <v>116</v>
      </c>
      <c r="E38" s="5">
        <v>54</v>
      </c>
      <c r="F38" s="5">
        <v>1</v>
      </c>
      <c r="G38" s="5">
        <v>171</v>
      </c>
      <c r="H38" s="5">
        <v>116</v>
      </c>
      <c r="I38" s="5">
        <v>98</v>
      </c>
      <c r="J38" s="5">
        <v>5</v>
      </c>
      <c r="K38" s="5">
        <v>219</v>
      </c>
      <c r="L38" s="36" t="s">
        <v>136</v>
      </c>
    </row>
    <row r="39" spans="1:13" x14ac:dyDescent="0.2">
      <c r="A39" s="37" t="s">
        <v>164</v>
      </c>
      <c r="B39" s="26">
        <v>8976</v>
      </c>
      <c r="C39" s="26" t="s">
        <v>111</v>
      </c>
      <c r="D39" s="5">
        <v>32</v>
      </c>
      <c r="E39" s="5">
        <v>19</v>
      </c>
      <c r="F39" s="5">
        <v>0</v>
      </c>
      <c r="G39" s="5">
        <v>51</v>
      </c>
      <c r="H39" s="5" t="s">
        <v>115</v>
      </c>
      <c r="I39" s="5" t="s">
        <v>115</v>
      </c>
      <c r="J39" s="5"/>
      <c r="K39" s="5"/>
      <c r="L39" s="36" t="s">
        <v>136</v>
      </c>
    </row>
    <row r="40" spans="1:13" ht="17" thickBot="1" x14ac:dyDescent="0.25">
      <c r="A40" s="51" t="s">
        <v>164</v>
      </c>
      <c r="B40" s="45">
        <v>8976</v>
      </c>
      <c r="C40" s="45" t="s">
        <v>120</v>
      </c>
      <c r="D40" s="38">
        <v>76</v>
      </c>
      <c r="E40" s="38">
        <v>65</v>
      </c>
      <c r="F40" s="38">
        <v>1</v>
      </c>
      <c r="G40" s="38">
        <v>142</v>
      </c>
      <c r="H40" s="38">
        <v>116</v>
      </c>
      <c r="I40" s="38">
        <v>98</v>
      </c>
      <c r="J40" s="38">
        <v>5</v>
      </c>
      <c r="K40" s="38">
        <v>219</v>
      </c>
      <c r="L40" s="39" t="s">
        <v>136</v>
      </c>
    </row>
    <row r="41" spans="1:13" x14ac:dyDescent="0.2">
      <c r="A41" t="s">
        <v>118</v>
      </c>
      <c r="B41" s="23">
        <v>8097</v>
      </c>
      <c r="C41" s="13" t="s">
        <v>116</v>
      </c>
      <c r="D41">
        <v>62</v>
      </c>
      <c r="E41">
        <v>69</v>
      </c>
      <c r="F41">
        <v>0</v>
      </c>
      <c r="G41">
        <v>131</v>
      </c>
      <c r="H41">
        <v>78</v>
      </c>
      <c r="I41">
        <v>21</v>
      </c>
      <c r="J41">
        <v>29</v>
      </c>
      <c r="K41">
        <v>128</v>
      </c>
    </row>
    <row r="42" spans="1:13" x14ac:dyDescent="0.2">
      <c r="A42" t="s">
        <v>118</v>
      </c>
      <c r="B42" s="5">
        <v>8097</v>
      </c>
      <c r="C42" s="13" t="s">
        <v>117</v>
      </c>
      <c r="D42">
        <v>97</v>
      </c>
      <c r="E42">
        <v>91</v>
      </c>
      <c r="F42">
        <v>16</v>
      </c>
      <c r="G42">
        <v>204</v>
      </c>
      <c r="H42">
        <v>140</v>
      </c>
      <c r="I42">
        <v>10</v>
      </c>
      <c r="J42">
        <v>0</v>
      </c>
      <c r="K42">
        <v>150</v>
      </c>
    </row>
    <row r="43" spans="1:13" x14ac:dyDescent="0.2">
      <c r="A43" t="s">
        <v>118</v>
      </c>
      <c r="B43" s="5">
        <v>8097</v>
      </c>
      <c r="C43" s="13" t="s">
        <v>117</v>
      </c>
      <c r="D43">
        <v>64</v>
      </c>
      <c r="E43">
        <v>129</v>
      </c>
      <c r="F43">
        <v>29</v>
      </c>
      <c r="G43">
        <v>222</v>
      </c>
      <c r="H43">
        <v>140</v>
      </c>
      <c r="I43">
        <v>15</v>
      </c>
      <c r="J43">
        <v>3</v>
      </c>
      <c r="K43">
        <v>158</v>
      </c>
    </row>
    <row r="44" spans="1:13" x14ac:dyDescent="0.2">
      <c r="A44" t="s">
        <v>118</v>
      </c>
      <c r="B44" s="5">
        <v>8097</v>
      </c>
      <c r="C44" s="13" t="s">
        <v>122</v>
      </c>
      <c r="D44">
        <v>65</v>
      </c>
      <c r="E44">
        <v>153</v>
      </c>
      <c r="F44">
        <v>41</v>
      </c>
      <c r="G44">
        <v>259</v>
      </c>
      <c r="H44">
        <v>138</v>
      </c>
      <c r="I44">
        <v>24</v>
      </c>
      <c r="J44">
        <v>1</v>
      </c>
      <c r="K44">
        <v>163</v>
      </c>
    </row>
    <row r="45" spans="1:13" x14ac:dyDescent="0.2">
      <c r="A45" t="s">
        <v>118</v>
      </c>
      <c r="B45" s="5">
        <v>8097</v>
      </c>
      <c r="C45" s="13" t="s">
        <v>112</v>
      </c>
      <c r="D45">
        <v>65</v>
      </c>
      <c r="E45">
        <v>167</v>
      </c>
      <c r="F45">
        <v>15</v>
      </c>
      <c r="G45">
        <v>247</v>
      </c>
      <c r="H45">
        <v>147</v>
      </c>
      <c r="I45">
        <v>64</v>
      </c>
      <c r="J45">
        <v>2</v>
      </c>
      <c r="K45">
        <v>213</v>
      </c>
    </row>
    <row r="46" spans="1:13" x14ac:dyDescent="0.2">
      <c r="A46" t="s">
        <v>118</v>
      </c>
      <c r="B46" s="5">
        <v>8097</v>
      </c>
      <c r="C46" s="13" t="s">
        <v>112</v>
      </c>
      <c r="D46">
        <v>3</v>
      </c>
      <c r="E46">
        <v>51</v>
      </c>
      <c r="F46">
        <v>5</v>
      </c>
      <c r="G46">
        <v>59</v>
      </c>
      <c r="H46">
        <v>60</v>
      </c>
      <c r="I46">
        <v>101</v>
      </c>
      <c r="J46">
        <v>6</v>
      </c>
      <c r="K46">
        <v>167</v>
      </c>
    </row>
    <row r="47" spans="1:13" ht="17" thickBot="1" x14ac:dyDescent="0.25">
      <c r="A47" t="s">
        <v>118</v>
      </c>
      <c r="B47" s="42">
        <v>8097</v>
      </c>
      <c r="C47" s="13" t="s">
        <v>112</v>
      </c>
      <c r="D47">
        <v>15</v>
      </c>
      <c r="E47">
        <v>219</v>
      </c>
      <c r="F47">
        <v>45</v>
      </c>
      <c r="G47">
        <v>279</v>
      </c>
      <c r="H47">
        <v>112</v>
      </c>
      <c r="I47">
        <v>79</v>
      </c>
      <c r="J47">
        <v>13</v>
      </c>
      <c r="K47">
        <v>204</v>
      </c>
    </row>
    <row r="48" spans="1:13" x14ac:dyDescent="0.2">
      <c r="A48" s="8" t="s">
        <v>162</v>
      </c>
      <c r="B48" s="11">
        <v>8073</v>
      </c>
      <c r="C48" s="17"/>
      <c r="D48" s="16"/>
      <c r="E48" s="16"/>
      <c r="F48" s="16"/>
      <c r="G48" s="16"/>
      <c r="H48" s="16"/>
      <c r="I48" s="16"/>
      <c r="J48" s="16"/>
      <c r="K48" s="16"/>
    </row>
    <row r="49" spans="1:12" x14ac:dyDescent="0.2">
      <c r="A49" s="9" t="s">
        <v>90</v>
      </c>
      <c r="B49" s="11">
        <v>7598</v>
      </c>
      <c r="C49" s="47" t="s">
        <v>121</v>
      </c>
      <c r="D49">
        <v>54</v>
      </c>
      <c r="E49">
        <v>158</v>
      </c>
      <c r="F49">
        <v>76</v>
      </c>
      <c r="G49">
        <v>288</v>
      </c>
      <c r="H49">
        <v>82</v>
      </c>
      <c r="I49">
        <v>6</v>
      </c>
      <c r="J49">
        <v>0</v>
      </c>
      <c r="K49">
        <v>88</v>
      </c>
      <c r="L49" t="s">
        <v>165</v>
      </c>
    </row>
    <row r="50" spans="1:12" x14ac:dyDescent="0.2">
      <c r="A50" s="9" t="s">
        <v>90</v>
      </c>
      <c r="B50" s="11">
        <v>7598</v>
      </c>
      <c r="C50" s="13" t="s">
        <v>112</v>
      </c>
      <c r="D50">
        <v>31</v>
      </c>
      <c r="E50">
        <v>131</v>
      </c>
      <c r="F50">
        <v>72</v>
      </c>
      <c r="G50">
        <v>234</v>
      </c>
      <c r="H50">
        <v>52</v>
      </c>
      <c r="I50">
        <v>15</v>
      </c>
      <c r="J50">
        <v>3</v>
      </c>
      <c r="K50">
        <v>70</v>
      </c>
      <c r="L50" t="s">
        <v>165</v>
      </c>
    </row>
    <row r="51" spans="1:12" x14ac:dyDescent="0.2">
      <c r="A51" t="s">
        <v>91</v>
      </c>
      <c r="B51" s="11">
        <v>25689</v>
      </c>
      <c r="C51" s="13" t="s">
        <v>122</v>
      </c>
      <c r="D51">
        <v>94</v>
      </c>
      <c r="E51">
        <v>19</v>
      </c>
      <c r="F51">
        <v>0</v>
      </c>
      <c r="G51">
        <v>113</v>
      </c>
      <c r="H51">
        <v>82</v>
      </c>
      <c r="I51">
        <v>6</v>
      </c>
      <c r="J51">
        <v>0</v>
      </c>
      <c r="K51">
        <v>88</v>
      </c>
      <c r="L51" t="s">
        <v>165</v>
      </c>
    </row>
    <row r="52" spans="1:12" x14ac:dyDescent="0.2">
      <c r="A52" t="s">
        <v>91</v>
      </c>
      <c r="B52" s="11">
        <v>25689</v>
      </c>
      <c r="C52" s="13" t="s">
        <v>123</v>
      </c>
      <c r="D52">
        <v>68</v>
      </c>
      <c r="E52">
        <v>49</v>
      </c>
      <c r="F52">
        <v>4</v>
      </c>
      <c r="G52">
        <v>121</v>
      </c>
      <c r="H52">
        <v>52</v>
      </c>
      <c r="I52">
        <v>15</v>
      </c>
      <c r="J52">
        <v>3</v>
      </c>
      <c r="K52">
        <v>70</v>
      </c>
      <c r="L52" t="s">
        <v>165</v>
      </c>
    </row>
    <row r="80" spans="1:11" x14ac:dyDescent="0.2">
      <c r="A80" s="9" t="s">
        <v>99</v>
      </c>
      <c r="B80" s="9" t="s">
        <v>99</v>
      </c>
      <c r="C80" s="14" t="s">
        <v>112</v>
      </c>
      <c r="D80">
        <v>79</v>
      </c>
      <c r="E80">
        <v>28</v>
      </c>
      <c r="F80">
        <v>0</v>
      </c>
      <c r="G80">
        <v>107</v>
      </c>
      <c r="H80">
        <v>79</v>
      </c>
      <c r="I80">
        <v>34</v>
      </c>
      <c r="J80">
        <v>1</v>
      </c>
      <c r="K80">
        <v>114</v>
      </c>
    </row>
    <row r="81" spans="1:11" x14ac:dyDescent="0.2">
      <c r="A81" s="9" t="s">
        <v>100</v>
      </c>
      <c r="B81" s="9" t="s">
        <v>100</v>
      </c>
      <c r="C81" s="14" t="s">
        <v>112</v>
      </c>
      <c r="D81">
        <v>82</v>
      </c>
      <c r="E81">
        <v>21</v>
      </c>
      <c r="F81">
        <v>0</v>
      </c>
      <c r="G81">
        <v>103</v>
      </c>
      <c r="H81">
        <v>79</v>
      </c>
      <c r="I81">
        <v>34</v>
      </c>
      <c r="J81">
        <v>1</v>
      </c>
      <c r="K81">
        <v>114</v>
      </c>
    </row>
    <row r="82" spans="1:11" x14ac:dyDescent="0.2">
      <c r="A82" s="9" t="s">
        <v>101</v>
      </c>
      <c r="B82" s="9" t="s">
        <v>101</v>
      </c>
      <c r="C82" s="14" t="s">
        <v>112</v>
      </c>
      <c r="D82">
        <v>61</v>
      </c>
      <c r="E82">
        <v>61</v>
      </c>
      <c r="F82">
        <v>0</v>
      </c>
      <c r="G82">
        <v>122</v>
      </c>
      <c r="H82">
        <v>79</v>
      </c>
      <c r="I82">
        <v>34</v>
      </c>
      <c r="J82">
        <v>1</v>
      </c>
      <c r="K82">
        <v>114</v>
      </c>
    </row>
    <row r="83" spans="1:11" x14ac:dyDescent="0.2">
      <c r="A83" s="12" t="s">
        <v>102</v>
      </c>
      <c r="B83" s="9" t="s">
        <v>106</v>
      </c>
      <c r="C83" s="14" t="s">
        <v>122</v>
      </c>
      <c r="D83">
        <v>162</v>
      </c>
      <c r="E83">
        <v>22</v>
      </c>
      <c r="F83">
        <v>0</v>
      </c>
      <c r="G83">
        <v>184</v>
      </c>
      <c r="H83">
        <v>140</v>
      </c>
      <c r="I83">
        <v>10</v>
      </c>
      <c r="J83">
        <v>0</v>
      </c>
      <c r="K83">
        <v>150</v>
      </c>
    </row>
    <row r="84" spans="1:11" x14ac:dyDescent="0.2">
      <c r="A84" s="12" t="s">
        <v>102</v>
      </c>
      <c r="B84" s="9" t="s">
        <v>106</v>
      </c>
      <c r="C84" s="14" t="s">
        <v>122</v>
      </c>
      <c r="D84">
        <v>97</v>
      </c>
      <c r="E84">
        <v>6</v>
      </c>
      <c r="F84">
        <v>0</v>
      </c>
      <c r="G84">
        <v>103</v>
      </c>
      <c r="H84">
        <v>140</v>
      </c>
      <c r="I84">
        <v>15</v>
      </c>
      <c r="J84">
        <v>3</v>
      </c>
      <c r="K84">
        <v>158</v>
      </c>
    </row>
    <row r="85" spans="1:11" x14ac:dyDescent="0.2">
      <c r="A85" s="12" t="s">
        <v>102</v>
      </c>
      <c r="B85" s="9" t="s">
        <v>106</v>
      </c>
      <c r="C85" s="14" t="s">
        <v>122</v>
      </c>
      <c r="D85">
        <v>89</v>
      </c>
      <c r="E85">
        <v>4</v>
      </c>
      <c r="F85">
        <v>0</v>
      </c>
      <c r="G85">
        <v>93</v>
      </c>
      <c r="H85">
        <v>138</v>
      </c>
      <c r="I85">
        <v>24</v>
      </c>
      <c r="J85">
        <v>1</v>
      </c>
      <c r="K85">
        <v>163</v>
      </c>
    </row>
    <row r="86" spans="1:11" x14ac:dyDescent="0.2">
      <c r="A86" s="12" t="s">
        <v>102</v>
      </c>
      <c r="B86" s="9" t="s">
        <v>106</v>
      </c>
      <c r="C86" s="14" t="s">
        <v>112</v>
      </c>
      <c r="D86">
        <v>109</v>
      </c>
      <c r="E86">
        <v>80</v>
      </c>
      <c r="F86">
        <v>0</v>
      </c>
      <c r="G86">
        <v>189</v>
      </c>
      <c r="H86">
        <v>147</v>
      </c>
      <c r="I86">
        <v>64</v>
      </c>
      <c r="J86">
        <v>2</v>
      </c>
      <c r="K86">
        <v>213</v>
      </c>
    </row>
    <row r="87" spans="1:11" x14ac:dyDescent="0.2">
      <c r="A87" s="12" t="s">
        <v>102</v>
      </c>
      <c r="B87" s="9" t="s">
        <v>106</v>
      </c>
      <c r="C87" s="14" t="s">
        <v>112</v>
      </c>
      <c r="D87">
        <v>55</v>
      </c>
      <c r="E87">
        <v>133</v>
      </c>
      <c r="F87">
        <v>0</v>
      </c>
      <c r="G87">
        <v>188</v>
      </c>
      <c r="H87">
        <v>60</v>
      </c>
      <c r="I87">
        <v>101</v>
      </c>
      <c r="J87">
        <v>6</v>
      </c>
      <c r="K87">
        <v>167</v>
      </c>
    </row>
    <row r="88" spans="1:11" x14ac:dyDescent="0.2">
      <c r="A88" s="12" t="s">
        <v>102</v>
      </c>
      <c r="B88" s="9" t="s">
        <v>106</v>
      </c>
      <c r="C88" s="14" t="s">
        <v>112</v>
      </c>
      <c r="D88">
        <v>67</v>
      </c>
      <c r="E88">
        <v>99</v>
      </c>
      <c r="F88">
        <v>1</v>
      </c>
      <c r="G88">
        <v>167</v>
      </c>
      <c r="H88">
        <v>112</v>
      </c>
      <c r="I88">
        <v>79</v>
      </c>
      <c r="J88">
        <v>13</v>
      </c>
      <c r="K88">
        <v>204</v>
      </c>
    </row>
    <row r="89" spans="1:11" x14ac:dyDescent="0.2">
      <c r="A89" s="9" t="s">
        <v>103</v>
      </c>
      <c r="B89" s="9" t="s">
        <v>107</v>
      </c>
      <c r="C89" s="14" t="s">
        <v>122</v>
      </c>
      <c r="D89">
        <v>117</v>
      </c>
      <c r="E89">
        <v>6</v>
      </c>
      <c r="F89">
        <v>0</v>
      </c>
      <c r="G89">
        <v>123</v>
      </c>
      <c r="H89">
        <v>140</v>
      </c>
      <c r="I89">
        <v>10</v>
      </c>
      <c r="J89">
        <v>0</v>
      </c>
      <c r="K89">
        <v>150</v>
      </c>
    </row>
    <row r="90" spans="1:11" x14ac:dyDescent="0.2">
      <c r="A90" s="9" t="s">
        <v>103</v>
      </c>
      <c r="B90" s="9" t="s">
        <v>107</v>
      </c>
      <c r="C90" s="14" t="s">
        <v>122</v>
      </c>
      <c r="D90">
        <v>102</v>
      </c>
      <c r="E90">
        <v>27</v>
      </c>
      <c r="F90">
        <v>1</v>
      </c>
      <c r="G90">
        <v>130</v>
      </c>
      <c r="H90">
        <v>140</v>
      </c>
      <c r="I90">
        <v>15</v>
      </c>
      <c r="J90">
        <v>3</v>
      </c>
      <c r="K90">
        <v>158</v>
      </c>
    </row>
    <row r="91" spans="1:11" x14ac:dyDescent="0.2">
      <c r="A91" s="9" t="s">
        <v>103</v>
      </c>
      <c r="B91" s="9" t="s">
        <v>107</v>
      </c>
      <c r="C91" s="14" t="s">
        <v>122</v>
      </c>
      <c r="D91">
        <v>85</v>
      </c>
      <c r="E91">
        <v>13</v>
      </c>
      <c r="F91">
        <v>0</v>
      </c>
      <c r="G91">
        <v>98</v>
      </c>
      <c r="H91">
        <v>138</v>
      </c>
      <c r="I91">
        <v>24</v>
      </c>
      <c r="J91">
        <v>1</v>
      </c>
      <c r="K91">
        <v>163</v>
      </c>
    </row>
    <row r="92" spans="1:11" x14ac:dyDescent="0.2">
      <c r="A92" s="9" t="s">
        <v>103</v>
      </c>
      <c r="B92" s="9" t="s">
        <v>107</v>
      </c>
      <c r="C92" s="14" t="s">
        <v>112</v>
      </c>
      <c r="D92">
        <v>83</v>
      </c>
      <c r="E92">
        <v>17</v>
      </c>
      <c r="F92">
        <v>0</v>
      </c>
      <c r="G92">
        <v>100</v>
      </c>
      <c r="H92">
        <v>147</v>
      </c>
      <c r="I92">
        <v>64</v>
      </c>
      <c r="J92">
        <v>2</v>
      </c>
      <c r="K92">
        <v>213</v>
      </c>
    </row>
    <row r="93" spans="1:11" ht="15" customHeight="1" x14ac:dyDescent="0.2">
      <c r="A93" s="9" t="s">
        <v>103</v>
      </c>
      <c r="B93" s="9" t="s">
        <v>107</v>
      </c>
      <c r="C93" s="14" t="s">
        <v>112</v>
      </c>
      <c r="D93">
        <v>45</v>
      </c>
      <c r="E93">
        <v>12</v>
      </c>
      <c r="F93">
        <v>0</v>
      </c>
      <c r="G93">
        <v>57</v>
      </c>
      <c r="H93">
        <v>60</v>
      </c>
      <c r="I93">
        <v>101</v>
      </c>
      <c r="J93">
        <v>6</v>
      </c>
      <c r="K93">
        <v>167</v>
      </c>
    </row>
    <row r="94" spans="1:11" x14ac:dyDescent="0.2">
      <c r="A94" s="9" t="s">
        <v>103</v>
      </c>
      <c r="B94" s="9" t="s">
        <v>107</v>
      </c>
      <c r="C94" s="14" t="s">
        <v>112</v>
      </c>
      <c r="D94">
        <v>45</v>
      </c>
      <c r="E94">
        <v>30</v>
      </c>
      <c r="F94">
        <v>1</v>
      </c>
      <c r="G94">
        <v>76</v>
      </c>
      <c r="H94">
        <v>112</v>
      </c>
      <c r="I94">
        <v>79</v>
      </c>
      <c r="J94">
        <v>13</v>
      </c>
      <c r="K94">
        <v>204</v>
      </c>
    </row>
    <row r="96" spans="1:11" x14ac:dyDescent="0.2">
      <c r="A96" s="15" t="s">
        <v>119</v>
      </c>
    </row>
    <row r="97" spans="1:1" x14ac:dyDescent="0.2">
      <c r="A97" t="s">
        <v>126</v>
      </c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9CAC6-30B2-5E48-84A7-064ADF3E60E2}">
  <dimension ref="A1:B9"/>
  <sheetViews>
    <sheetView workbookViewId="0">
      <selection activeCell="B10" sqref="B10"/>
    </sheetView>
  </sheetViews>
  <sheetFormatPr baseColWidth="10" defaultRowHeight="16" x14ac:dyDescent="0.2"/>
  <sheetData>
    <row r="1" spans="1:2" x14ac:dyDescent="0.2">
      <c r="A1" t="s">
        <v>128</v>
      </c>
      <c r="B1">
        <v>87</v>
      </c>
    </row>
    <row r="2" spans="1:2" x14ac:dyDescent="0.2">
      <c r="A2" t="s">
        <v>129</v>
      </c>
      <c r="B2">
        <v>48</v>
      </c>
    </row>
    <row r="3" spans="1:2" x14ac:dyDescent="0.2">
      <c r="A3" t="s">
        <v>130</v>
      </c>
      <c r="B3">
        <v>28</v>
      </c>
    </row>
    <row r="4" spans="1:2" x14ac:dyDescent="0.2">
      <c r="A4" t="s">
        <v>131</v>
      </c>
      <c r="B4">
        <v>78</v>
      </c>
    </row>
    <row r="5" spans="1:2" x14ac:dyDescent="0.2">
      <c r="A5" t="s">
        <v>132</v>
      </c>
      <c r="B5">
        <v>74</v>
      </c>
    </row>
    <row r="6" spans="1:2" x14ac:dyDescent="0.2">
      <c r="A6" t="s">
        <v>133</v>
      </c>
      <c r="B6">
        <v>60</v>
      </c>
    </row>
    <row r="7" spans="1:2" x14ac:dyDescent="0.2">
      <c r="A7" t="s">
        <v>134</v>
      </c>
      <c r="B7">
        <v>63</v>
      </c>
    </row>
    <row r="8" spans="1:2" x14ac:dyDescent="0.2">
      <c r="A8" t="s">
        <v>135</v>
      </c>
      <c r="B8">
        <v>59</v>
      </c>
    </row>
    <row r="9" spans="1:2" x14ac:dyDescent="0.2">
      <c r="B9">
        <f>AVERAGE(B1:B8)</f>
        <v>62.125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S.Table1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cespin</dc:creator>
  <cp:lastModifiedBy>cespin</cp:lastModifiedBy>
  <dcterms:created xsi:type="dcterms:W3CDTF">2020-08-12T03:40:18Z</dcterms:created>
  <dcterms:modified xsi:type="dcterms:W3CDTF">2020-08-24T18:44:50Z</dcterms:modified>
</cp:coreProperties>
</file>