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Emir/Desktop/"/>
    </mc:Choice>
  </mc:AlternateContent>
  <bookViews>
    <workbookView xWindow="0" yWindow="460" windowWidth="25600" windowHeight="14280" tabRatio="500"/>
  </bookViews>
  <sheets>
    <sheet name="Values" sheetId="1" r:id="rId1"/>
    <sheet name="20160906" sheetId="2" r:id="rId2"/>
    <sheet name="20160913" sheetId="3" r:id="rId3"/>
    <sheet name="20160918" sheetId="4" r:id="rId4"/>
    <sheet name="20160919" sheetId="5" r:id="rId5"/>
    <sheet name="20160923" sheetId="6" r:id="rId6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6" l="1"/>
  <c r="G40" i="6"/>
  <c r="E20" i="1"/>
  <c r="E21" i="1"/>
  <c r="E22" i="1"/>
  <c r="E23" i="1"/>
  <c r="G19" i="6"/>
  <c r="G28" i="6"/>
  <c r="H28" i="6"/>
  <c r="G20" i="6"/>
  <c r="G29" i="6"/>
  <c r="H29" i="6"/>
  <c r="G21" i="6"/>
  <c r="G30" i="6"/>
  <c r="H30" i="6"/>
  <c r="G18" i="6"/>
  <c r="G27" i="6"/>
  <c r="H27" i="6"/>
  <c r="I30" i="6"/>
  <c r="G37" i="6"/>
  <c r="G38" i="6"/>
  <c r="I29" i="6"/>
  <c r="I28" i="6"/>
  <c r="I27" i="6"/>
  <c r="G14" i="6"/>
  <c r="G13" i="6"/>
  <c r="G12" i="6"/>
  <c r="G11" i="6"/>
  <c r="G10" i="6"/>
  <c r="G6" i="6"/>
  <c r="G5" i="6"/>
  <c r="G4" i="6"/>
  <c r="G3" i="6"/>
  <c r="G2" i="6"/>
  <c r="E16" i="1"/>
  <c r="E17" i="1"/>
  <c r="E18" i="1"/>
  <c r="H19" i="5"/>
  <c r="H20" i="5"/>
  <c r="H18" i="5"/>
  <c r="H28" i="5"/>
  <c r="H29" i="5"/>
  <c r="H27" i="5"/>
  <c r="I19" i="4"/>
  <c r="I20" i="4"/>
  <c r="I21" i="4"/>
  <c r="I22" i="4"/>
  <c r="I18" i="4"/>
  <c r="H19" i="4"/>
  <c r="H20" i="4"/>
  <c r="H21" i="4"/>
  <c r="H22" i="4"/>
  <c r="H18" i="4"/>
  <c r="I19" i="3"/>
  <c r="I20" i="3"/>
  <c r="I18" i="3"/>
  <c r="H19" i="3"/>
  <c r="H20" i="3"/>
  <c r="H18" i="3"/>
  <c r="H19" i="2"/>
  <c r="H20" i="2"/>
  <c r="H18" i="2"/>
  <c r="G39" i="5"/>
  <c r="G38" i="5"/>
  <c r="G37" i="5"/>
  <c r="G20" i="5"/>
  <c r="G29" i="5"/>
  <c r="I29" i="5"/>
  <c r="G19" i="5"/>
  <c r="G28" i="5"/>
  <c r="I28" i="5"/>
  <c r="G18" i="5"/>
  <c r="G27" i="5"/>
  <c r="I27" i="5"/>
  <c r="G14" i="5"/>
  <c r="G13" i="5"/>
  <c r="G12" i="5"/>
  <c r="G11" i="5"/>
  <c r="G10" i="5"/>
  <c r="G6" i="5"/>
  <c r="G5" i="5"/>
  <c r="G4" i="5"/>
  <c r="G3" i="5"/>
  <c r="G2" i="5"/>
  <c r="G37" i="4"/>
  <c r="G19" i="4"/>
  <c r="G28" i="4"/>
  <c r="H28" i="4"/>
  <c r="G20" i="4"/>
  <c r="G29" i="4"/>
  <c r="H29" i="4"/>
  <c r="G21" i="4"/>
  <c r="G30" i="4"/>
  <c r="H30" i="4"/>
  <c r="G22" i="4"/>
  <c r="G31" i="4"/>
  <c r="H31" i="4"/>
  <c r="G18" i="4"/>
  <c r="G27" i="4"/>
  <c r="H27" i="4"/>
  <c r="E8" i="1"/>
  <c r="E10" i="1"/>
  <c r="E11" i="1"/>
  <c r="E12" i="1"/>
  <c r="E13" i="1"/>
  <c r="E14" i="1"/>
  <c r="G40" i="4"/>
  <c r="G41" i="4"/>
  <c r="I31" i="4"/>
  <c r="I30" i="4"/>
  <c r="G39" i="4"/>
  <c r="G38" i="4"/>
  <c r="I29" i="4"/>
  <c r="I28" i="4"/>
  <c r="I27" i="4"/>
  <c r="G14" i="4"/>
  <c r="G13" i="4"/>
  <c r="G12" i="4"/>
  <c r="G11" i="4"/>
  <c r="G10" i="4"/>
  <c r="G6" i="4"/>
  <c r="G5" i="4"/>
  <c r="G4" i="4"/>
  <c r="G3" i="4"/>
  <c r="G2" i="4"/>
  <c r="E6" i="1"/>
  <c r="E7" i="1"/>
  <c r="G19" i="3"/>
  <c r="G28" i="3"/>
  <c r="H28" i="3"/>
  <c r="H29" i="3"/>
  <c r="H27" i="3"/>
  <c r="G27" i="3"/>
  <c r="G39" i="3"/>
  <c r="G38" i="3"/>
  <c r="G37" i="3"/>
  <c r="G20" i="3"/>
  <c r="G29" i="3"/>
  <c r="I29" i="3"/>
  <c r="I28" i="3"/>
  <c r="G18" i="3"/>
  <c r="I27" i="3"/>
  <c r="G14" i="3"/>
  <c r="G13" i="3"/>
  <c r="G12" i="3"/>
  <c r="G11" i="3"/>
  <c r="G10" i="3"/>
  <c r="G6" i="3"/>
  <c r="G5" i="3"/>
  <c r="G4" i="3"/>
  <c r="G3" i="3"/>
  <c r="G2" i="3"/>
  <c r="E3" i="1"/>
  <c r="E4" i="1"/>
  <c r="E2" i="1"/>
  <c r="G19" i="2"/>
  <c r="G28" i="2"/>
  <c r="H28" i="2"/>
  <c r="G29" i="2"/>
  <c r="H29" i="2"/>
  <c r="H27" i="2"/>
  <c r="G27" i="2"/>
  <c r="G20" i="2"/>
  <c r="G18" i="2"/>
  <c r="G39" i="2"/>
  <c r="G38" i="2"/>
  <c r="G37" i="2"/>
  <c r="G14" i="2"/>
  <c r="G13" i="2"/>
  <c r="G12" i="2"/>
  <c r="G11" i="2"/>
  <c r="G10" i="2"/>
  <c r="G3" i="2"/>
  <c r="G4" i="2"/>
  <c r="G5" i="2"/>
  <c r="G6" i="2"/>
  <c r="G2" i="2"/>
  <c r="I28" i="2"/>
  <c r="I29" i="2"/>
  <c r="I27" i="2"/>
</calcChain>
</file>

<file path=xl/sharedStrings.xml><?xml version="1.0" encoding="utf-8"?>
<sst xmlns="http://schemas.openxmlformats.org/spreadsheetml/2006/main" count="161" uniqueCount="31">
  <si>
    <t>[Total Protein] mg/mL</t>
  </si>
  <si>
    <t>Sample</t>
  </si>
  <si>
    <t>[Glucose] mg/mL</t>
  </si>
  <si>
    <t>Absorbances</t>
  </si>
  <si>
    <t>Average absorbance</t>
  </si>
  <si>
    <t>[Glycogen] mg/mL</t>
  </si>
  <si>
    <t>Total glycogen (1:5)</t>
  </si>
  <si>
    <t>Total Glycogen</t>
  </si>
  <si>
    <t>glycogen/protein ratio</t>
  </si>
  <si>
    <t>protein concentration readings</t>
  </si>
  <si>
    <t>Average []mg/mL</t>
  </si>
  <si>
    <t>Mi/TM 1</t>
  </si>
  <si>
    <t>Mi/Tm 2</t>
  </si>
  <si>
    <t>Mi/Tm 3</t>
  </si>
  <si>
    <t>Absorbances [glucose]</t>
  </si>
  <si>
    <t>Absorbances [glycogen]</t>
  </si>
  <si>
    <t>df/tm 1</t>
  </si>
  <si>
    <t>mb/tm 1</t>
  </si>
  <si>
    <t>mb/def 1</t>
  </si>
  <si>
    <t>mb/def 2</t>
  </si>
  <si>
    <t>mb/mi 1</t>
  </si>
  <si>
    <t>mb/mi 2</t>
  </si>
  <si>
    <t>mb/tm 2</t>
  </si>
  <si>
    <t>mb/tm 3</t>
  </si>
  <si>
    <t>mb/mi 3</t>
  </si>
  <si>
    <t>mi/def 1</t>
  </si>
  <si>
    <t>mi/ def 2</t>
  </si>
  <si>
    <t>mi/def 3</t>
  </si>
  <si>
    <t>mb/def 3</t>
  </si>
  <si>
    <t>df/tm 2</t>
  </si>
  <si>
    <t>df/tm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</si>
</sst>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Glucose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'20160906'!$A$2:$A$6</c:f>
              <c:numCache>
                <c:formatCode>General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</c:numCache>
            </c:numRef>
          </c:xVal>
          <c:yVal>
            <c:numRef>
              <c:f>'20160906'!$G$2:$G$6</c:f>
              <c:numCache>
                <c:formatCode>0.000</c:formatCode>
                <c:ptCount val="5"/>
                <c:pt idx="0">
                  <c:v>0.0203333333333333</c:v>
                </c:pt>
                <c:pt idx="1">
                  <c:v>0.0373333333333333</c:v>
                </c:pt>
                <c:pt idx="2">
                  <c:v>0.0666666666666667</c:v>
                </c:pt>
                <c:pt idx="3">
                  <c:v>0.114666666666667</c:v>
                </c:pt>
                <c:pt idx="4">
                  <c:v>0.172666666666667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2250048"/>
        <c:axId val="-2103111520"/>
      </c:scatterChart>
      <c:valAx>
        <c:axId val="-210225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111520"/>
        <c:crosses val="autoZero"/>
        <c:crossBetween val="midCat"/>
      </c:valAx>
      <c:valAx>
        <c:axId val="-210311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225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Glycogen</a:t>
            </a:r>
            <a:r>
              <a:rPr lang="en-US" baseline="0"/>
              <a:t> standard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830927384077"/>
          <c:y val="0.21337962962963"/>
          <c:w val="0.842127515310586"/>
          <c:h val="0.7000543161271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'20160923'!$A$10:$A$14</c:f>
              <c:numCache>
                <c:formatCode>General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</c:numCache>
            </c:numRef>
          </c:xVal>
          <c:yVal>
            <c:numRef>
              <c:f>'20160923'!$G$10:$G$14</c:f>
              <c:numCache>
                <c:formatCode>0.000</c:formatCode>
                <c:ptCount val="5"/>
                <c:pt idx="0">
                  <c:v>0.003</c:v>
                </c:pt>
                <c:pt idx="1">
                  <c:v>0.011</c:v>
                </c:pt>
                <c:pt idx="2">
                  <c:v>0.033</c:v>
                </c:pt>
                <c:pt idx="3">
                  <c:v>0.0603333333333333</c:v>
                </c:pt>
                <c:pt idx="4">
                  <c:v>0.119333333333333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2231664"/>
        <c:axId val="-2105432352"/>
      </c:scatterChart>
      <c:valAx>
        <c:axId val="-210223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5432352"/>
        <c:crosses val="autoZero"/>
        <c:crossBetween val="midCat"/>
      </c:valAx>
      <c:valAx>
        <c:axId val="-210543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2231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Glycogen</a:t>
            </a:r>
            <a:r>
              <a:rPr lang="en-US" baseline="0"/>
              <a:t> standard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830927384077"/>
          <c:y val="0.21337962962963"/>
          <c:w val="0.842127515310586"/>
          <c:h val="0.7000543161271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'20160906'!$A$10:$A$14</c:f>
              <c:numCache>
                <c:formatCode>General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</c:numCache>
            </c:numRef>
          </c:xVal>
          <c:yVal>
            <c:numRef>
              <c:f>'20160906'!$G$10:$G$14</c:f>
              <c:numCache>
                <c:formatCode>0.000</c:formatCode>
                <c:ptCount val="5"/>
                <c:pt idx="0">
                  <c:v>0.0126666666666667</c:v>
                </c:pt>
                <c:pt idx="1">
                  <c:v>0.0213333333333333</c:v>
                </c:pt>
                <c:pt idx="2">
                  <c:v>0.0386666666666667</c:v>
                </c:pt>
                <c:pt idx="3">
                  <c:v>0.075</c:v>
                </c:pt>
                <c:pt idx="4">
                  <c:v>0.131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242816"/>
        <c:axId val="-2105234384"/>
      </c:scatterChart>
      <c:valAx>
        <c:axId val="-210524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5234384"/>
        <c:crosses val="autoZero"/>
        <c:crossBetween val="midCat"/>
      </c:valAx>
      <c:valAx>
        <c:axId val="-210523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524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Glucose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'20160913'!$A$2:$A$6</c:f>
              <c:numCache>
                <c:formatCode>General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</c:numCache>
            </c:numRef>
          </c:xVal>
          <c:yVal>
            <c:numRef>
              <c:f>'20160913'!$G$2:$G$6</c:f>
              <c:numCache>
                <c:formatCode>0.000</c:formatCode>
                <c:ptCount val="5"/>
                <c:pt idx="0">
                  <c:v>0.013</c:v>
                </c:pt>
                <c:pt idx="1">
                  <c:v>0.023</c:v>
                </c:pt>
                <c:pt idx="2">
                  <c:v>0.0456666666666667</c:v>
                </c:pt>
                <c:pt idx="3">
                  <c:v>0.105666666666667</c:v>
                </c:pt>
                <c:pt idx="4">
                  <c:v>0.164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769392"/>
        <c:axId val="-2092766032"/>
      </c:scatterChart>
      <c:valAx>
        <c:axId val="-209276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2766032"/>
        <c:crosses val="autoZero"/>
        <c:crossBetween val="midCat"/>
      </c:valAx>
      <c:valAx>
        <c:axId val="-209276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2769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Glycogen</a:t>
            </a:r>
            <a:r>
              <a:rPr lang="en-US" baseline="0"/>
              <a:t>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830927384077"/>
          <c:y val="0.21337962962963"/>
          <c:w val="0.842127515310586"/>
          <c:h val="0.7000543161271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'20160913'!$A$10:$A$14</c:f>
              <c:numCache>
                <c:formatCode>General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</c:numCache>
            </c:numRef>
          </c:xVal>
          <c:yVal>
            <c:numRef>
              <c:f>'20160913'!$G$10:$G$14</c:f>
              <c:numCache>
                <c:formatCode>0.000</c:formatCode>
                <c:ptCount val="5"/>
                <c:pt idx="0">
                  <c:v>0.004</c:v>
                </c:pt>
                <c:pt idx="1">
                  <c:v>0.011</c:v>
                </c:pt>
                <c:pt idx="2">
                  <c:v>0.0266666666666667</c:v>
                </c:pt>
                <c:pt idx="3">
                  <c:v>0.0583333333333333</c:v>
                </c:pt>
                <c:pt idx="4">
                  <c:v>0.121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222224"/>
        <c:axId val="-2092431584"/>
      </c:scatterChart>
      <c:valAx>
        <c:axId val="-209722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2431584"/>
        <c:crosses val="autoZero"/>
        <c:crossBetween val="midCat"/>
      </c:valAx>
      <c:valAx>
        <c:axId val="-209243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7222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Glucose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'20160918'!$A$2:$A$6</c:f>
              <c:numCache>
                <c:formatCode>General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</c:numCache>
            </c:numRef>
          </c:xVal>
          <c:yVal>
            <c:numRef>
              <c:f>'20160918'!$G$2:$G$6</c:f>
              <c:numCache>
                <c:formatCode>0.000</c:formatCode>
                <c:ptCount val="5"/>
                <c:pt idx="0">
                  <c:v>0.0173333333333333</c:v>
                </c:pt>
                <c:pt idx="1">
                  <c:v>0.0283333333333333</c:v>
                </c:pt>
                <c:pt idx="2">
                  <c:v>0.0593333333333333</c:v>
                </c:pt>
                <c:pt idx="3">
                  <c:v>0.110666666666667</c:v>
                </c:pt>
                <c:pt idx="4">
                  <c:v>0.163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297216"/>
        <c:axId val="-2097293856"/>
      </c:scatterChart>
      <c:valAx>
        <c:axId val="-209729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7293856"/>
        <c:crosses val="autoZero"/>
        <c:crossBetween val="midCat"/>
      </c:valAx>
      <c:valAx>
        <c:axId val="-209729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7297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Glycogen</a:t>
            </a:r>
            <a:r>
              <a:rPr lang="en-US" baseline="0"/>
              <a:t>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830927384077"/>
          <c:y val="0.21337962962963"/>
          <c:w val="0.842127515310586"/>
          <c:h val="0.7000543161271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'20160918'!$A$10:$A$14</c:f>
              <c:numCache>
                <c:formatCode>General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</c:numCache>
            </c:numRef>
          </c:xVal>
          <c:yVal>
            <c:numRef>
              <c:f>'20160918'!$G$10:$G$14</c:f>
              <c:numCache>
                <c:formatCode>0.000</c:formatCode>
                <c:ptCount val="5"/>
                <c:pt idx="0">
                  <c:v>0.01</c:v>
                </c:pt>
                <c:pt idx="1">
                  <c:v>0.017</c:v>
                </c:pt>
                <c:pt idx="2">
                  <c:v>0.035</c:v>
                </c:pt>
                <c:pt idx="3">
                  <c:v>0.072</c:v>
                </c:pt>
                <c:pt idx="4">
                  <c:v>0.143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080768"/>
        <c:axId val="-2098077408"/>
      </c:scatterChart>
      <c:valAx>
        <c:axId val="-209808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8077408"/>
        <c:crosses val="autoZero"/>
        <c:crossBetween val="midCat"/>
      </c:valAx>
      <c:valAx>
        <c:axId val="-209807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8080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Glucose standard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'20160919'!$A$2:$A$6</c:f>
              <c:numCache>
                <c:formatCode>General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</c:numCache>
            </c:numRef>
          </c:xVal>
          <c:yVal>
            <c:numRef>
              <c:f>'20160919'!$G$2:$G$6</c:f>
              <c:numCache>
                <c:formatCode>0.000</c:formatCode>
                <c:ptCount val="5"/>
                <c:pt idx="0">
                  <c:v>0.005</c:v>
                </c:pt>
                <c:pt idx="1">
                  <c:v>0.0163333333333333</c:v>
                </c:pt>
                <c:pt idx="2">
                  <c:v>0.055</c:v>
                </c:pt>
                <c:pt idx="3">
                  <c:v>0.107666666666667</c:v>
                </c:pt>
                <c:pt idx="4">
                  <c:v>0.161333333333333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260496"/>
        <c:axId val="-2097366912"/>
      </c:scatterChart>
      <c:valAx>
        <c:axId val="-209726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7366912"/>
        <c:crosses val="autoZero"/>
        <c:crossBetween val="midCat"/>
      </c:valAx>
      <c:valAx>
        <c:axId val="-209736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7260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Glycogen</a:t>
            </a:r>
            <a:r>
              <a:rPr lang="en-US" baseline="0"/>
              <a:t> standard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830927384077"/>
          <c:y val="0.21337962962963"/>
          <c:w val="0.842127515310586"/>
          <c:h val="0.7000543161271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'20160919'!$A$10:$A$14</c:f>
              <c:numCache>
                <c:formatCode>General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</c:numCache>
            </c:numRef>
          </c:xVal>
          <c:yVal>
            <c:numRef>
              <c:f>'20160919'!$G$10:$G$14</c:f>
              <c:numCache>
                <c:formatCode>0.000</c:formatCode>
                <c:ptCount val="5"/>
                <c:pt idx="0">
                  <c:v>0.007</c:v>
                </c:pt>
                <c:pt idx="1">
                  <c:v>0.0166666666666667</c:v>
                </c:pt>
                <c:pt idx="2">
                  <c:v>0.0316666666666667</c:v>
                </c:pt>
                <c:pt idx="3">
                  <c:v>0.066</c:v>
                </c:pt>
                <c:pt idx="4">
                  <c:v>0.126333333333333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008064"/>
        <c:axId val="-2098004704"/>
      </c:scatterChart>
      <c:valAx>
        <c:axId val="-20980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8004704"/>
        <c:crosses val="autoZero"/>
        <c:crossBetween val="midCat"/>
      </c:valAx>
      <c:valAx>
        <c:axId val="-209800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8008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Glucose standard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'20160923'!$A$2:$A$6</c:f>
              <c:numCache>
                <c:formatCode>General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</c:numCache>
            </c:numRef>
          </c:xVal>
          <c:yVal>
            <c:numRef>
              <c:f>'20160923'!$G$2:$G$6</c:f>
              <c:numCache>
                <c:formatCode>0.000</c:formatCode>
                <c:ptCount val="5"/>
                <c:pt idx="0">
                  <c:v>0.0156666666666667</c:v>
                </c:pt>
                <c:pt idx="1">
                  <c:v>0.033</c:v>
                </c:pt>
                <c:pt idx="2">
                  <c:v>0.056</c:v>
                </c:pt>
                <c:pt idx="3">
                  <c:v>0.104</c:v>
                </c:pt>
                <c:pt idx="4">
                  <c:v>0.139666666666667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955584"/>
        <c:axId val="-2104031904"/>
      </c:scatterChart>
      <c:valAx>
        <c:axId val="-210395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4031904"/>
        <c:crosses val="autoZero"/>
        <c:crossBetween val="midCat"/>
      </c:valAx>
      <c:valAx>
        <c:axId val="-210403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95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622300</xdr:colOff>
      <xdr:row>1</xdr:row>
      <xdr:rowOff>19050</xdr:rowOff>
    </xdr:from>
    <xdr:to>
      <xdr:col>17</xdr:col>
      <xdr:colOff>241300</xdr:colOff>
      <xdr:row>14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381000</xdr:colOff>
      <xdr:row>18</xdr:row>
      <xdr:rowOff>6350</xdr:rowOff>
    </xdr:from>
    <xdr:to>
      <xdr:col>18</xdr:col>
      <xdr:colOff>0</xdr:colOff>
      <xdr:row>31</xdr:row>
      <xdr:rowOff>107950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698500</xdr:colOff>
      <xdr:row>0</xdr:row>
      <xdr:rowOff>0</xdr:rowOff>
    </xdr:from>
    <xdr:to>
      <xdr:col>18</xdr:col>
      <xdr:colOff>317500</xdr:colOff>
      <xdr:row>13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660400</xdr:colOff>
      <xdr:row>17</xdr:row>
      <xdr:rowOff>158750</xdr:rowOff>
    </xdr:from>
    <xdr:to>
      <xdr:col>18</xdr:col>
      <xdr:colOff>279400</xdr:colOff>
      <xdr:row>31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0</xdr:row>
      <xdr:rowOff>0</xdr:rowOff>
    </xdr:from>
    <xdr:to>
      <xdr:col>18</xdr:col>
      <xdr:colOff>508000</xdr:colOff>
      <xdr:row>13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444500</xdr:colOff>
      <xdr:row>18</xdr:row>
      <xdr:rowOff>31750</xdr:rowOff>
    </xdr:from>
    <xdr:to>
      <xdr:col>19</xdr:col>
      <xdr:colOff>63500</xdr:colOff>
      <xdr:row>31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</xdr:colOff>
      <xdr:row>0</xdr:row>
      <xdr:rowOff>69850</xdr:rowOff>
    </xdr:from>
    <xdr:to>
      <xdr:col>19</xdr:col>
      <xdr:colOff>457200</xdr:colOff>
      <xdr:row>13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749300</xdr:colOff>
      <xdr:row>17</xdr:row>
      <xdr:rowOff>120650</xdr:rowOff>
    </xdr:from>
    <xdr:to>
      <xdr:col>19</xdr:col>
      <xdr:colOff>368300</xdr:colOff>
      <xdr:row>31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44450</xdr:rowOff>
    </xdr:from>
    <xdr:to>
      <xdr:col>13</xdr:col>
      <xdr:colOff>228600</xdr:colOff>
      <xdr:row>13</xdr:row>
      <xdr:rowOff>146050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17</xdr:row>
      <xdr:rowOff>196850</xdr:rowOff>
    </xdr:from>
    <xdr:to>
      <xdr:col>16</xdr:col>
      <xdr:colOff>114300</xdr:colOff>
      <xdr:row>31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2" sqref="B22"/>
    </sheetView>
  </sheetViews>
  <sheetFormatPr baseColWidth="10" defaultRowHeight="16" x14ac:dyDescent="0.2"/>
  <cols>
    <col min="2" max="2" width="15" bestFit="1" customWidth="1"/>
    <col min="3" max="4" width="19" bestFit="1" customWidth="1"/>
    <col min="5" max="5" width="21.33203125" bestFit="1" customWidth="1"/>
    <col min="6" max="6" width="22.33203125" bestFit="1" customWidth="1"/>
  </cols>
  <sheetData>
    <row r="1" spans="1:7" x14ac:dyDescent="0.2">
      <c r="A1" t="s">
        <v>1</v>
      </c>
      <c r="B1" t="s">
        <v>5</v>
      </c>
      <c r="C1" t="s">
        <v>0</v>
      </c>
      <c r="E1" t="s">
        <v>8</v>
      </c>
    </row>
    <row r="2" spans="1:7" x14ac:dyDescent="0.2">
      <c r="A2" t="s">
        <v>11</v>
      </c>
      <c r="B2">
        <v>7.6999999999999999E-2</v>
      </c>
      <c r="C2">
        <v>1.2130000000000001</v>
      </c>
      <c r="D2" s="1"/>
      <c r="E2" s="1">
        <f>B2/C2</f>
        <v>6.3478977741137671E-2</v>
      </c>
      <c r="G2" s="2"/>
    </row>
    <row r="3" spans="1:7" x14ac:dyDescent="0.2">
      <c r="A3" t="s">
        <v>12</v>
      </c>
      <c r="B3">
        <v>7.9600000000000004E-2</v>
      </c>
      <c r="C3">
        <v>1.0569999999999999</v>
      </c>
      <c r="D3" s="1"/>
      <c r="E3" s="1">
        <f t="shared" ref="E3:E23" si="0">B3/C3</f>
        <v>7.5307473982970677E-2</v>
      </c>
      <c r="G3" s="2"/>
    </row>
    <row r="4" spans="1:7" x14ac:dyDescent="0.2">
      <c r="A4" t="s">
        <v>13</v>
      </c>
      <c r="B4">
        <v>4.9299999999999997E-2</v>
      </c>
      <c r="C4">
        <v>0.91400000000000003</v>
      </c>
      <c r="D4" s="1"/>
      <c r="E4" s="1">
        <f t="shared" si="0"/>
        <v>5.3938730853391681E-2</v>
      </c>
      <c r="G4" s="2"/>
    </row>
    <row r="5" spans="1:7" x14ac:dyDescent="0.2">
      <c r="B5" s="1"/>
      <c r="C5" s="1"/>
      <c r="D5" s="1"/>
      <c r="E5" s="1"/>
      <c r="G5" s="2"/>
    </row>
    <row r="6" spans="1:7" x14ac:dyDescent="0.2">
      <c r="A6" t="s">
        <v>16</v>
      </c>
      <c r="B6">
        <v>0.13089999999999999</v>
      </c>
      <c r="C6">
        <v>1.228</v>
      </c>
      <c r="D6" s="1"/>
      <c r="E6" s="1">
        <f t="shared" si="0"/>
        <v>0.10659609120521171</v>
      </c>
      <c r="G6" s="2"/>
    </row>
    <row r="7" spans="1:7" x14ac:dyDescent="0.2">
      <c r="A7" t="s">
        <v>17</v>
      </c>
      <c r="B7">
        <v>0.15010000000000001</v>
      </c>
      <c r="C7">
        <v>1.4039999999999999</v>
      </c>
      <c r="E7" s="1">
        <f t="shared" si="0"/>
        <v>0.10690883190883192</v>
      </c>
    </row>
    <row r="8" spans="1:7" x14ac:dyDescent="0.2">
      <c r="A8" t="s">
        <v>18</v>
      </c>
      <c r="B8">
        <v>9.2600000000000002E-2</v>
      </c>
      <c r="C8">
        <v>1.3260000000000001</v>
      </c>
      <c r="E8" s="1">
        <f t="shared" si="0"/>
        <v>6.9834087481146306E-2</v>
      </c>
    </row>
    <row r="9" spans="1:7" x14ac:dyDescent="0.2">
      <c r="B9" s="1"/>
      <c r="E9" s="1"/>
    </row>
    <row r="10" spans="1:7" x14ac:dyDescent="0.2">
      <c r="A10" t="s">
        <v>19</v>
      </c>
      <c r="B10">
        <v>8.1900000000000001E-2</v>
      </c>
      <c r="C10">
        <v>1.6140000000000001</v>
      </c>
      <c r="E10" s="1">
        <f t="shared" si="0"/>
        <v>5.0743494423791821E-2</v>
      </c>
    </row>
    <row r="11" spans="1:7" x14ac:dyDescent="0.2">
      <c r="A11" t="s">
        <v>20</v>
      </c>
      <c r="B11">
        <v>7.2900000000000006E-2</v>
      </c>
      <c r="C11">
        <v>1.3220000000000001</v>
      </c>
      <c r="E11" s="1">
        <f t="shared" si="0"/>
        <v>5.5143721633888053E-2</v>
      </c>
    </row>
    <row r="12" spans="1:7" x14ac:dyDescent="0.2">
      <c r="A12" t="s">
        <v>21</v>
      </c>
      <c r="B12">
        <v>8.3000000000000004E-2</v>
      </c>
      <c r="C12">
        <v>1.0760000000000001</v>
      </c>
      <c r="E12" s="1">
        <f t="shared" si="0"/>
        <v>7.7137546468401486E-2</v>
      </c>
    </row>
    <row r="13" spans="1:7" x14ac:dyDescent="0.2">
      <c r="A13" t="s">
        <v>22</v>
      </c>
      <c r="B13">
        <v>0.14230000000000001</v>
      </c>
      <c r="C13">
        <v>1.5649999999999999</v>
      </c>
      <c r="E13" s="1">
        <f t="shared" si="0"/>
        <v>9.0926517571884996E-2</v>
      </c>
    </row>
    <row r="14" spans="1:7" ht="17" customHeight="1" x14ac:dyDescent="0.2">
      <c r="A14" t="s">
        <v>23</v>
      </c>
      <c r="B14">
        <v>0.12989999999999999</v>
      </c>
      <c r="C14">
        <v>1.333</v>
      </c>
      <c r="E14" s="1">
        <f t="shared" si="0"/>
        <v>9.7449362340585141E-2</v>
      </c>
    </row>
    <row r="15" spans="1:7" x14ac:dyDescent="0.2">
      <c r="E15" s="1"/>
    </row>
    <row r="16" spans="1:7" x14ac:dyDescent="0.2">
      <c r="A16" t="s">
        <v>24</v>
      </c>
      <c r="B16">
        <v>5.9900000000000002E-2</v>
      </c>
      <c r="C16">
        <v>1.075</v>
      </c>
      <c r="E16" s="1">
        <f t="shared" si="0"/>
        <v>5.5720930232558141E-2</v>
      </c>
    </row>
    <row r="17" spans="1:5" x14ac:dyDescent="0.2">
      <c r="A17" t="s">
        <v>25</v>
      </c>
      <c r="B17">
        <v>0.08</v>
      </c>
      <c r="C17">
        <v>1.6080000000000001</v>
      </c>
      <c r="E17" s="1">
        <f t="shared" si="0"/>
        <v>4.9751243781094523E-2</v>
      </c>
    </row>
    <row r="18" spans="1:5" x14ac:dyDescent="0.2">
      <c r="A18" t="s">
        <v>26</v>
      </c>
      <c r="B18">
        <v>8.8800000000000004E-2</v>
      </c>
      <c r="C18">
        <v>1.488</v>
      </c>
      <c r="E18" s="1">
        <f t="shared" si="0"/>
        <v>5.9677419354838709E-2</v>
      </c>
    </row>
    <row r="19" spans="1:5" x14ac:dyDescent="0.2">
      <c r="B19" s="1"/>
      <c r="E19" s="1"/>
    </row>
    <row r="20" spans="1:5" x14ac:dyDescent="0.2">
      <c r="A20" t="s">
        <v>27</v>
      </c>
      <c r="B20">
        <v>7.51E-2</v>
      </c>
      <c r="C20">
        <v>1.5229999999999999</v>
      </c>
      <c r="E20" s="1">
        <f t="shared" si="0"/>
        <v>4.9310571240971768E-2</v>
      </c>
    </row>
    <row r="21" spans="1:5" x14ac:dyDescent="0.2">
      <c r="A21" t="s">
        <v>28</v>
      </c>
      <c r="B21">
        <v>7.5499999999999998E-2</v>
      </c>
      <c r="C21">
        <v>1.2829999999999999</v>
      </c>
      <c r="E21" s="1">
        <f t="shared" si="0"/>
        <v>5.8846453624318007E-2</v>
      </c>
    </row>
    <row r="22" spans="1:5" x14ac:dyDescent="0.2">
      <c r="A22" t="s">
        <v>29</v>
      </c>
      <c r="B22">
        <v>7.51E-2</v>
      </c>
      <c r="C22">
        <v>1.0669999999999999</v>
      </c>
      <c r="E22" s="1">
        <f t="shared" si="0"/>
        <v>7.0384254920337397E-2</v>
      </c>
    </row>
    <row r="23" spans="1:5" x14ac:dyDescent="0.2">
      <c r="A23" t="s">
        <v>30</v>
      </c>
      <c r="B23">
        <v>0.1047</v>
      </c>
      <c r="C23">
        <v>1.24</v>
      </c>
      <c r="E23" s="1">
        <f t="shared" si="0"/>
        <v>8.4435483870967748E-2</v>
      </c>
    </row>
    <row r="24" spans="1:5" x14ac:dyDescent="0.2">
      <c r="E24" s="1"/>
    </row>
  </sheetData>
  <phoneticPr fontId="3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J42"/>
  <sheetViews>
    <sheetView topLeftCell="A17" workbookViewId="0">
      <selection activeCell="H18" sqref="H18"/>
    </sheetView>
  </sheetViews>
  <sheetFormatPr baseColWidth="10" defaultRowHeight="16" x14ac:dyDescent="0.2"/>
  <cols>
    <col min="1" max="1" width="15" bestFit="1" customWidth="1"/>
    <col min="2" max="2" width="7.6640625" customWidth="1"/>
    <col min="3" max="3" width="6.83203125" customWidth="1"/>
    <col min="4" max="4" width="7.5" customWidth="1"/>
    <col min="5" max="6" width="8" customWidth="1"/>
    <col min="7" max="7" width="17.6640625" bestFit="1" customWidth="1"/>
  </cols>
  <sheetData>
    <row r="1" spans="1:7" x14ac:dyDescent="0.2">
      <c r="A1" t="s">
        <v>2</v>
      </c>
      <c r="B1" s="3" t="s">
        <v>3</v>
      </c>
      <c r="C1" s="3"/>
      <c r="D1" s="3"/>
      <c r="E1" s="3"/>
      <c r="F1" s="3"/>
      <c r="G1" t="s">
        <v>4</v>
      </c>
    </row>
    <row r="2" spans="1:7" x14ac:dyDescent="0.2">
      <c r="A2">
        <v>0.01</v>
      </c>
      <c r="B2">
        <v>2.1000000000000001E-2</v>
      </c>
      <c r="C2">
        <v>2.1000000000000001E-2</v>
      </c>
      <c r="D2">
        <v>1.9E-2</v>
      </c>
      <c r="G2" s="1">
        <f xml:space="preserve"> AVERAGE(B2:F2)</f>
        <v>2.0333333333333332E-2</v>
      </c>
    </row>
    <row r="3" spans="1:7" x14ac:dyDescent="0.2">
      <c r="A3">
        <v>0.02</v>
      </c>
      <c r="B3">
        <v>3.3000000000000002E-2</v>
      </c>
      <c r="C3">
        <v>3.1E-2</v>
      </c>
      <c r="D3">
        <v>4.8000000000000001E-2</v>
      </c>
      <c r="G3" s="1">
        <f t="shared" ref="G3:G6" si="0" xml:space="preserve"> AVERAGE(B3:F3)</f>
        <v>3.7333333333333336E-2</v>
      </c>
    </row>
    <row r="4" spans="1:7" x14ac:dyDescent="0.2">
      <c r="A4">
        <v>0.04</v>
      </c>
      <c r="B4">
        <v>6.6000000000000003E-2</v>
      </c>
      <c r="C4">
        <v>7.2999999999999995E-2</v>
      </c>
      <c r="D4">
        <v>6.0999999999999999E-2</v>
      </c>
      <c r="G4" s="1">
        <f t="shared" si="0"/>
        <v>6.6666666666666666E-2</v>
      </c>
    </row>
    <row r="5" spans="1:7" x14ac:dyDescent="0.2">
      <c r="A5">
        <v>0.08</v>
      </c>
      <c r="B5">
        <v>0.11899999999999999</v>
      </c>
      <c r="C5">
        <v>0.111</v>
      </c>
      <c r="D5">
        <v>0.114</v>
      </c>
      <c r="G5" s="1">
        <f t="shared" si="0"/>
        <v>0.11466666666666665</v>
      </c>
    </row>
    <row r="6" spans="1:7" x14ac:dyDescent="0.2">
      <c r="A6">
        <v>0.16</v>
      </c>
      <c r="B6">
        <v>0.17199999999999999</v>
      </c>
      <c r="C6">
        <v>0.17199999999999999</v>
      </c>
      <c r="D6">
        <v>0.17399999999999999</v>
      </c>
      <c r="G6" s="1">
        <f t="shared" si="0"/>
        <v>0.17266666666666666</v>
      </c>
    </row>
    <row r="9" spans="1:7" x14ac:dyDescent="0.2">
      <c r="A9" t="s">
        <v>5</v>
      </c>
      <c r="B9" s="3" t="s">
        <v>3</v>
      </c>
      <c r="C9" s="3"/>
      <c r="D9" s="3"/>
      <c r="E9" s="3"/>
      <c r="F9" s="3"/>
      <c r="G9" t="s">
        <v>4</v>
      </c>
    </row>
    <row r="10" spans="1:7" x14ac:dyDescent="0.2">
      <c r="A10">
        <v>0.01</v>
      </c>
      <c r="B10">
        <v>1.2999999999999999E-2</v>
      </c>
      <c r="C10">
        <v>1.2E-2</v>
      </c>
      <c r="D10">
        <v>1.2999999999999999E-2</v>
      </c>
      <c r="G10" s="1">
        <f xml:space="preserve"> AVERAGE(B10:F10)</f>
        <v>1.2666666666666666E-2</v>
      </c>
    </row>
    <row r="11" spans="1:7" x14ac:dyDescent="0.2">
      <c r="A11">
        <v>0.02</v>
      </c>
      <c r="B11">
        <v>1.9E-2</v>
      </c>
      <c r="C11">
        <v>2.3E-2</v>
      </c>
      <c r="D11">
        <v>2.1999999999999999E-2</v>
      </c>
      <c r="G11" s="1">
        <f t="shared" ref="G11:G14" si="1" xml:space="preserve"> AVERAGE(B11:F11)</f>
        <v>2.1333333333333333E-2</v>
      </c>
    </row>
    <row r="12" spans="1:7" x14ac:dyDescent="0.2">
      <c r="A12">
        <v>0.04</v>
      </c>
      <c r="B12">
        <v>3.9E-2</v>
      </c>
      <c r="C12">
        <v>3.9E-2</v>
      </c>
      <c r="D12">
        <v>3.7999999999999999E-2</v>
      </c>
      <c r="G12" s="1">
        <f xml:space="preserve"> AVERAGE(B12:F12)</f>
        <v>3.8666666666666662E-2</v>
      </c>
    </row>
    <row r="13" spans="1:7" x14ac:dyDescent="0.2">
      <c r="A13">
        <v>0.08</v>
      </c>
      <c r="B13">
        <v>7.5999999999999998E-2</v>
      </c>
      <c r="C13">
        <v>7.5999999999999998E-2</v>
      </c>
      <c r="D13">
        <v>7.2999999999999995E-2</v>
      </c>
      <c r="G13" s="1">
        <f t="shared" si="1"/>
        <v>7.4999999999999997E-2</v>
      </c>
    </row>
    <row r="14" spans="1:7" x14ac:dyDescent="0.2">
      <c r="A14">
        <v>0.16</v>
      </c>
      <c r="B14">
        <v>0.124</v>
      </c>
      <c r="C14">
        <v>0.13</v>
      </c>
      <c r="D14">
        <v>0.13900000000000001</v>
      </c>
      <c r="G14" s="1">
        <f t="shared" si="1"/>
        <v>0.13100000000000001</v>
      </c>
    </row>
    <row r="17" spans="1:10" x14ac:dyDescent="0.2">
      <c r="A17" t="s">
        <v>1</v>
      </c>
      <c r="B17" s="3" t="s">
        <v>14</v>
      </c>
      <c r="C17" s="3"/>
      <c r="D17" s="3"/>
      <c r="E17" s="3"/>
      <c r="F17" s="3"/>
      <c r="G17" t="s">
        <v>4</v>
      </c>
    </row>
    <row r="18" spans="1:10" x14ac:dyDescent="0.2">
      <c r="A18" t="s">
        <v>11</v>
      </c>
      <c r="B18">
        <v>1.2E-2</v>
      </c>
      <c r="C18">
        <v>1.0999999999999999E-2</v>
      </c>
      <c r="D18">
        <v>1.0999999999999999E-2</v>
      </c>
      <c r="E18">
        <v>1.0999999999999999E-2</v>
      </c>
      <c r="F18">
        <v>0.01</v>
      </c>
      <c r="G18" s="1">
        <f xml:space="preserve"> AVERAGE(B18:F18)</f>
        <v>1.0999999999999999E-2</v>
      </c>
      <c r="H18">
        <f>(G18-0.0203)/1.0009</f>
        <v>-9.291637526226396E-3</v>
      </c>
    </row>
    <row r="19" spans="1:10" x14ac:dyDescent="0.2">
      <c r="A19" t="s">
        <v>12</v>
      </c>
      <c r="B19">
        <v>1.4999999999999999E-2</v>
      </c>
      <c r="C19">
        <v>1.7999999999999999E-2</v>
      </c>
      <c r="D19">
        <v>1.7999999999999999E-2</v>
      </c>
      <c r="E19">
        <v>0.02</v>
      </c>
      <c r="F19">
        <v>0.03</v>
      </c>
      <c r="G19" s="1">
        <f t="shared" ref="G19:G20" si="2" xml:space="preserve"> AVERAGE(B19:F19)</f>
        <v>2.0200000000000003E-2</v>
      </c>
      <c r="H19">
        <f t="shared" ref="H19:H20" si="3">(G19-0.0203)/1.0009</f>
        <v>-9.9910080927161494E-5</v>
      </c>
    </row>
    <row r="20" spans="1:10" x14ac:dyDescent="0.2">
      <c r="A20" t="s">
        <v>13</v>
      </c>
      <c r="B20">
        <v>1.7000000000000001E-2</v>
      </c>
      <c r="C20">
        <v>2.1000000000000001E-2</v>
      </c>
      <c r="D20">
        <v>1.0999999999999999E-2</v>
      </c>
      <c r="E20">
        <v>1.6E-2</v>
      </c>
      <c r="F20">
        <v>1.4E-2</v>
      </c>
      <c r="G20" s="1">
        <f t="shared" si="2"/>
        <v>1.5800000000000002E-2</v>
      </c>
      <c r="H20">
        <f t="shared" si="3"/>
        <v>-4.4959536417224473E-3</v>
      </c>
    </row>
    <row r="21" spans="1:10" x14ac:dyDescent="0.2">
      <c r="G21" s="1"/>
    </row>
    <row r="22" spans="1:10" x14ac:dyDescent="0.2">
      <c r="G22" s="1"/>
    </row>
    <row r="26" spans="1:10" x14ac:dyDescent="0.2">
      <c r="A26" t="s">
        <v>1</v>
      </c>
      <c r="B26" s="3" t="s">
        <v>15</v>
      </c>
      <c r="C26" s="3"/>
      <c r="D26" s="3"/>
      <c r="E26" s="3"/>
      <c r="F26" s="3"/>
      <c r="G26" t="s">
        <v>4</v>
      </c>
      <c r="H26" t="s">
        <v>6</v>
      </c>
      <c r="I26" t="s">
        <v>7</v>
      </c>
    </row>
    <row r="27" spans="1:10" x14ac:dyDescent="0.2">
      <c r="A27" t="s">
        <v>11</v>
      </c>
      <c r="B27">
        <v>3.2000000000000001E-2</v>
      </c>
      <c r="C27">
        <v>2.8000000000000001E-2</v>
      </c>
      <c r="D27">
        <v>0.03</v>
      </c>
      <c r="E27">
        <v>0.03</v>
      </c>
      <c r="F27">
        <v>2.9000000000000001E-2</v>
      </c>
      <c r="G27" s="1">
        <f xml:space="preserve"> (AVERAGE(B27:F27))-G18</f>
        <v>1.8800000000000001E-2</v>
      </c>
      <c r="H27" s="2">
        <f>(G27-0.0066)/0.7918</f>
        <v>1.5407931295781765E-2</v>
      </c>
      <c r="I27" s="2">
        <f>H27*5</f>
        <v>7.7039656478908827E-2</v>
      </c>
      <c r="J27">
        <v>7.6999999999999999E-2</v>
      </c>
    </row>
    <row r="28" spans="1:10" x14ac:dyDescent="0.2">
      <c r="A28" t="s">
        <v>12</v>
      </c>
      <c r="B28">
        <v>3.7999999999999999E-2</v>
      </c>
      <c r="C28">
        <v>0.04</v>
      </c>
      <c r="D28">
        <v>3.3000000000000002E-2</v>
      </c>
      <c r="E28">
        <v>5.1999999999999998E-2</v>
      </c>
      <c r="F28">
        <v>3.4000000000000002E-2</v>
      </c>
      <c r="G28" s="1">
        <f t="shared" ref="G28:G29" si="4" xml:space="preserve"> (AVERAGE(B28:F28))-G19</f>
        <v>1.9200000000000002E-2</v>
      </c>
      <c r="H28" s="2">
        <f t="shared" ref="H28:H29" si="5">(G28-0.0066)/0.7918</f>
        <v>1.5913109371053301E-2</v>
      </c>
      <c r="I28" s="2">
        <f t="shared" ref="I28:I29" si="6">H28*5</f>
        <v>7.9565546855266511E-2</v>
      </c>
      <c r="J28">
        <v>7.9600000000000004E-2</v>
      </c>
    </row>
    <row r="29" spans="1:10" x14ac:dyDescent="0.2">
      <c r="A29" t="s">
        <v>13</v>
      </c>
      <c r="B29">
        <v>2.8000000000000001E-2</v>
      </c>
      <c r="C29">
        <v>3.2000000000000001E-2</v>
      </c>
      <c r="D29">
        <v>0.03</v>
      </c>
      <c r="E29">
        <v>3.1E-2</v>
      </c>
      <c r="F29">
        <v>0.03</v>
      </c>
      <c r="G29" s="1">
        <f t="shared" si="4"/>
        <v>1.4399999999999996E-2</v>
      </c>
      <c r="H29" s="2">
        <f t="shared" si="5"/>
        <v>9.8509724677948943E-3</v>
      </c>
      <c r="I29" s="2">
        <f t="shared" si="6"/>
        <v>4.925486233897447E-2</v>
      </c>
      <c r="J29">
        <v>4.9299999999999997E-2</v>
      </c>
    </row>
    <row r="30" spans="1:10" x14ac:dyDescent="0.2">
      <c r="G30" s="1"/>
      <c r="H30" s="2"/>
      <c r="I30" s="2"/>
    </row>
    <row r="31" spans="1:10" x14ac:dyDescent="0.2">
      <c r="G31" s="1"/>
      <c r="H31" s="2"/>
      <c r="I31" s="2"/>
    </row>
    <row r="32" spans="1:10" x14ac:dyDescent="0.2">
      <c r="E32" s="2"/>
    </row>
    <row r="33" spans="1:8" x14ac:dyDescent="0.2">
      <c r="E33" s="2"/>
    </row>
    <row r="36" spans="1:8" x14ac:dyDescent="0.2">
      <c r="A36" t="s">
        <v>1</v>
      </c>
      <c r="B36" s="3" t="s">
        <v>9</v>
      </c>
      <c r="C36" s="3"/>
      <c r="D36" s="3"/>
      <c r="E36" s="3"/>
      <c r="F36" s="3"/>
      <c r="G36" t="s">
        <v>10</v>
      </c>
    </row>
    <row r="37" spans="1:8" x14ac:dyDescent="0.2">
      <c r="A37" t="s">
        <v>11</v>
      </c>
      <c r="B37">
        <v>1.115</v>
      </c>
      <c r="C37">
        <v>1.3819999999999999</v>
      </c>
      <c r="D37">
        <v>1.125</v>
      </c>
      <c r="E37">
        <v>1.2749999999999999</v>
      </c>
      <c r="F37">
        <v>1.167</v>
      </c>
      <c r="G37" s="1">
        <f xml:space="preserve"> AVERAGE(B37:F37)</f>
        <v>1.2128000000000001</v>
      </c>
      <c r="H37">
        <v>1.2130000000000001</v>
      </c>
    </row>
    <row r="38" spans="1:8" x14ac:dyDescent="0.2">
      <c r="A38" t="s">
        <v>12</v>
      </c>
      <c r="B38">
        <v>1.0720000000000001</v>
      </c>
      <c r="C38">
        <v>1.1279999999999999</v>
      </c>
      <c r="D38">
        <v>1.0609999999999999</v>
      </c>
      <c r="E38">
        <v>0.94299999999999995</v>
      </c>
      <c r="F38">
        <v>1.081</v>
      </c>
      <c r="G38" s="1">
        <f t="shared" ref="G38:G39" si="7" xml:space="preserve"> AVERAGE(B38:F38)</f>
        <v>1.0569999999999999</v>
      </c>
      <c r="H38">
        <v>1.0569999999999999</v>
      </c>
    </row>
    <row r="39" spans="1:8" x14ac:dyDescent="0.2">
      <c r="A39" t="s">
        <v>13</v>
      </c>
      <c r="B39">
        <v>0.98499999999999999</v>
      </c>
      <c r="C39">
        <v>0.876</v>
      </c>
      <c r="D39">
        <v>0.91600000000000004</v>
      </c>
      <c r="E39">
        <v>0.90800000000000003</v>
      </c>
      <c r="F39">
        <v>0.88400000000000001</v>
      </c>
      <c r="G39" s="1">
        <f t="shared" si="7"/>
        <v>0.91379999999999995</v>
      </c>
      <c r="H39">
        <v>0.91400000000000003</v>
      </c>
    </row>
    <row r="40" spans="1:8" x14ac:dyDescent="0.2">
      <c r="G40" s="1"/>
    </row>
    <row r="41" spans="1:8" x14ac:dyDescent="0.2">
      <c r="G41" s="1"/>
    </row>
    <row r="42" spans="1:8" x14ac:dyDescent="0.2">
      <c r="E42" s="1"/>
    </row>
  </sheetData>
  <mergeCells count="5">
    <mergeCell ref="B1:F1"/>
    <mergeCell ref="B9:F9"/>
    <mergeCell ref="B17:F17"/>
    <mergeCell ref="B26:F26"/>
    <mergeCell ref="B36:F36"/>
  </mergeCells>
  <phoneticPr fontId="3" type="noConversion"/>
  <printOptions verticalCentered="1"/>
  <pageMargins left="0.7" right="0.7" top="0.75" bottom="0.75" header="0.3" footer="0.3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J42"/>
  <sheetViews>
    <sheetView topLeftCell="A32" workbookViewId="0">
      <selection activeCell="K17" sqref="K17"/>
    </sheetView>
  </sheetViews>
  <sheetFormatPr baseColWidth="10" defaultRowHeight="16" x14ac:dyDescent="0.2"/>
  <cols>
    <col min="1" max="1" width="15" bestFit="1" customWidth="1"/>
    <col min="2" max="2" width="7.6640625" customWidth="1"/>
    <col min="3" max="3" width="6.83203125" customWidth="1"/>
    <col min="4" max="4" width="7.5" customWidth="1"/>
    <col min="5" max="6" width="8" customWidth="1"/>
    <col min="7" max="7" width="17.6640625" bestFit="1" customWidth="1"/>
  </cols>
  <sheetData>
    <row r="1" spans="1:7" x14ac:dyDescent="0.2">
      <c r="A1" t="s">
        <v>2</v>
      </c>
      <c r="B1" s="3" t="s">
        <v>3</v>
      </c>
      <c r="C1" s="3"/>
      <c r="D1" s="3"/>
      <c r="E1" s="3"/>
      <c r="F1" s="3"/>
      <c r="G1" t="s">
        <v>4</v>
      </c>
    </row>
    <row r="2" spans="1:7" x14ac:dyDescent="0.2">
      <c r="A2">
        <v>0.01</v>
      </c>
      <c r="B2">
        <v>1.2999999999999999E-2</v>
      </c>
      <c r="C2">
        <v>1.2999999999999999E-2</v>
      </c>
      <c r="D2">
        <v>1.2999999999999999E-2</v>
      </c>
      <c r="G2" s="1">
        <f xml:space="preserve"> AVERAGE(B2:F2)</f>
        <v>1.2999999999999999E-2</v>
      </c>
    </row>
    <row r="3" spans="1:7" x14ac:dyDescent="0.2">
      <c r="A3">
        <v>0.02</v>
      </c>
      <c r="B3">
        <v>2.1999999999999999E-2</v>
      </c>
      <c r="C3">
        <v>2.4E-2</v>
      </c>
      <c r="D3">
        <v>2.3E-2</v>
      </c>
      <c r="G3" s="1">
        <f t="shared" ref="G3:G6" si="0" xml:space="preserve"> AVERAGE(B3:F3)</f>
        <v>2.3000000000000003E-2</v>
      </c>
    </row>
    <row r="4" spans="1:7" x14ac:dyDescent="0.2">
      <c r="A4">
        <v>0.04</v>
      </c>
      <c r="B4">
        <v>0.04</v>
      </c>
      <c r="C4">
        <v>4.9000000000000002E-2</v>
      </c>
      <c r="D4">
        <v>4.8000000000000001E-2</v>
      </c>
      <c r="G4" s="1">
        <f t="shared" si="0"/>
        <v>4.5666666666666668E-2</v>
      </c>
    </row>
    <row r="5" spans="1:7" x14ac:dyDescent="0.2">
      <c r="A5">
        <v>0.08</v>
      </c>
      <c r="B5">
        <v>0.10299999999999999</v>
      </c>
      <c r="C5">
        <v>0.106</v>
      </c>
      <c r="D5">
        <v>0.108</v>
      </c>
      <c r="G5" s="1">
        <f t="shared" si="0"/>
        <v>0.10566666666666667</v>
      </c>
    </row>
    <row r="6" spans="1:7" x14ac:dyDescent="0.2">
      <c r="A6">
        <v>0.16</v>
      </c>
      <c r="B6">
        <v>0.16200000000000001</v>
      </c>
      <c r="C6">
        <v>0.161</v>
      </c>
      <c r="D6">
        <v>0.16900000000000001</v>
      </c>
      <c r="G6" s="1">
        <f t="shared" si="0"/>
        <v>0.16400000000000001</v>
      </c>
    </row>
    <row r="9" spans="1:7" x14ac:dyDescent="0.2">
      <c r="A9" t="s">
        <v>5</v>
      </c>
      <c r="B9" s="3" t="s">
        <v>3</v>
      </c>
      <c r="C9" s="3"/>
      <c r="D9" s="3"/>
      <c r="E9" s="3"/>
      <c r="F9" s="3"/>
      <c r="G9" t="s">
        <v>4</v>
      </c>
    </row>
    <row r="10" spans="1:7" x14ac:dyDescent="0.2">
      <c r="A10">
        <v>0.01</v>
      </c>
      <c r="B10">
        <v>4.0000000000000001E-3</v>
      </c>
      <c r="C10">
        <v>1E-3</v>
      </c>
      <c r="D10">
        <v>7.0000000000000001E-3</v>
      </c>
      <c r="G10" s="1">
        <f xml:space="preserve"> AVERAGE(B10:F10)</f>
        <v>4.0000000000000001E-3</v>
      </c>
    </row>
    <row r="11" spans="1:7" x14ac:dyDescent="0.2">
      <c r="A11">
        <v>0.02</v>
      </c>
      <c r="B11">
        <v>1.2E-2</v>
      </c>
      <c r="C11">
        <v>1.0999999999999999E-2</v>
      </c>
      <c r="D11">
        <v>0.01</v>
      </c>
      <c r="G11" s="1">
        <f t="shared" ref="G11:G14" si="1" xml:space="preserve"> AVERAGE(B11:F11)</f>
        <v>1.1000000000000001E-2</v>
      </c>
    </row>
    <row r="12" spans="1:7" x14ac:dyDescent="0.2">
      <c r="A12">
        <v>0.04</v>
      </c>
      <c r="B12">
        <v>2.7E-2</v>
      </c>
      <c r="C12">
        <v>2.5999999999999999E-2</v>
      </c>
      <c r="D12">
        <v>2.7E-2</v>
      </c>
      <c r="G12" s="1">
        <f xml:space="preserve"> AVERAGE(B12:F12)</f>
        <v>2.6666666666666668E-2</v>
      </c>
    </row>
    <row r="13" spans="1:7" x14ac:dyDescent="0.2">
      <c r="A13">
        <v>0.08</v>
      </c>
      <c r="B13">
        <v>5.5E-2</v>
      </c>
      <c r="C13">
        <v>5.8000000000000003E-2</v>
      </c>
      <c r="D13">
        <v>6.2E-2</v>
      </c>
      <c r="G13" s="1">
        <f t="shared" si="1"/>
        <v>5.8333333333333327E-2</v>
      </c>
    </row>
    <row r="14" spans="1:7" x14ac:dyDescent="0.2">
      <c r="A14">
        <v>0.16</v>
      </c>
      <c r="B14">
        <v>0.121</v>
      </c>
      <c r="C14">
        <v>0.121</v>
      </c>
      <c r="D14">
        <v>0.121</v>
      </c>
      <c r="G14" s="1">
        <f t="shared" si="1"/>
        <v>0.121</v>
      </c>
    </row>
    <row r="17" spans="1:10" x14ac:dyDescent="0.2">
      <c r="A17" t="s">
        <v>1</v>
      </c>
      <c r="B17" s="3" t="s">
        <v>14</v>
      </c>
      <c r="C17" s="3"/>
      <c r="D17" s="3"/>
      <c r="E17" s="3"/>
      <c r="F17" s="3"/>
      <c r="G17" t="s">
        <v>4</v>
      </c>
    </row>
    <row r="18" spans="1:10" x14ac:dyDescent="0.2">
      <c r="A18" t="s">
        <v>16</v>
      </c>
      <c r="B18">
        <v>8.0000000000000002E-3</v>
      </c>
      <c r="C18">
        <v>5.0000000000000001E-3</v>
      </c>
      <c r="D18">
        <v>5.0000000000000001E-3</v>
      </c>
      <c r="E18">
        <v>1.2999999999999999E-2</v>
      </c>
      <c r="F18">
        <v>4.0000000000000001E-3</v>
      </c>
      <c r="G18" s="1">
        <f xml:space="preserve"> AVERAGE(B18:F18)</f>
        <v>7.000000000000001E-3</v>
      </c>
      <c r="H18">
        <f>(G18-0.0064)/1.0301</f>
        <v>5.8246772158042977E-4</v>
      </c>
      <c r="I18">
        <f>H18*5</f>
        <v>2.9123386079021488E-3</v>
      </c>
    </row>
    <row r="19" spans="1:10" x14ac:dyDescent="0.2">
      <c r="A19" t="s">
        <v>17</v>
      </c>
      <c r="B19">
        <v>4.0000000000000001E-3</v>
      </c>
      <c r="C19">
        <v>1.4E-2</v>
      </c>
      <c r="D19">
        <v>1.4999999999999999E-2</v>
      </c>
      <c r="E19">
        <v>1.6E-2</v>
      </c>
      <c r="F19">
        <v>1.0999999999999999E-2</v>
      </c>
      <c r="G19" s="1">
        <f t="shared" ref="G19:G20" si="2" xml:space="preserve"> AVERAGE(B19:F19)</f>
        <v>1.2E-2</v>
      </c>
      <c r="H19">
        <f t="shared" ref="H19:H20" si="3">(G19-0.0064)/1.0301</f>
        <v>5.436365401417338E-3</v>
      </c>
      <c r="I19">
        <f t="shared" ref="I19:I20" si="4">H19*5</f>
        <v>2.7181827007086691E-2</v>
      </c>
    </row>
    <row r="20" spans="1:10" x14ac:dyDescent="0.2">
      <c r="A20" t="s">
        <v>18</v>
      </c>
      <c r="B20">
        <v>1.2999999999999999E-2</v>
      </c>
      <c r="C20">
        <v>8.0000000000000002E-3</v>
      </c>
      <c r="D20">
        <v>8.9999999999999993E-3</v>
      </c>
      <c r="E20">
        <v>8.9999999999999993E-3</v>
      </c>
      <c r="F20">
        <v>0.01</v>
      </c>
      <c r="G20" s="1">
        <f t="shared" si="2"/>
        <v>9.7999999999999997E-3</v>
      </c>
      <c r="H20">
        <f t="shared" si="3"/>
        <v>3.3006504222890974E-3</v>
      </c>
      <c r="I20">
        <f t="shared" si="4"/>
        <v>1.6503252111445488E-2</v>
      </c>
    </row>
    <row r="21" spans="1:10" x14ac:dyDescent="0.2">
      <c r="G21" s="1"/>
    </row>
    <row r="22" spans="1:10" x14ac:dyDescent="0.2">
      <c r="G22" s="1"/>
    </row>
    <row r="26" spans="1:10" x14ac:dyDescent="0.2">
      <c r="A26" t="s">
        <v>1</v>
      </c>
      <c r="B26" s="3" t="s">
        <v>15</v>
      </c>
      <c r="C26" s="3"/>
      <c r="D26" s="3"/>
      <c r="E26" s="3"/>
      <c r="F26" s="3"/>
      <c r="G26" t="s">
        <v>4</v>
      </c>
      <c r="H26" t="s">
        <v>6</v>
      </c>
      <c r="I26" t="s">
        <v>7</v>
      </c>
    </row>
    <row r="27" spans="1:10" x14ac:dyDescent="0.2">
      <c r="A27" t="s">
        <v>16</v>
      </c>
      <c r="B27">
        <v>2.5999999999999999E-2</v>
      </c>
      <c r="C27">
        <v>2.5000000000000001E-2</v>
      </c>
      <c r="D27">
        <v>2.3E-2</v>
      </c>
      <c r="E27">
        <v>2.1000000000000001E-2</v>
      </c>
      <c r="F27">
        <v>2.1000000000000001E-2</v>
      </c>
      <c r="G27" s="1">
        <f xml:space="preserve"> (AVERAGE(B27:F27))-G18</f>
        <v>1.6200000000000006E-2</v>
      </c>
      <c r="H27" s="2">
        <f>(G27+0.0043)/0.783</f>
        <v>2.6181353767560669E-2</v>
      </c>
      <c r="I27" s="2">
        <f>H27*5</f>
        <v>0.13090676883780333</v>
      </c>
      <c r="J27">
        <v>0.13089999999999999</v>
      </c>
    </row>
    <row r="28" spans="1:10" x14ac:dyDescent="0.2">
      <c r="A28" t="s">
        <v>17</v>
      </c>
      <c r="B28">
        <v>2.8000000000000001E-2</v>
      </c>
      <c r="C28">
        <v>3.5000000000000003E-2</v>
      </c>
      <c r="D28">
        <v>3.3000000000000002E-2</v>
      </c>
      <c r="E28">
        <v>2.9000000000000001E-2</v>
      </c>
      <c r="F28">
        <v>3.1E-2</v>
      </c>
      <c r="G28" s="1">
        <f t="shared" ref="G28:G29" si="5" xml:space="preserve"> (AVERAGE(B28:F28))-G19</f>
        <v>1.9199999999999998E-2</v>
      </c>
      <c r="H28" s="2">
        <f t="shared" ref="H28:H29" si="6">(G28+0.0043)/0.783</f>
        <v>3.0012771392081736E-2</v>
      </c>
      <c r="I28" s="2">
        <f t="shared" ref="I28:I29" si="7">H28*5</f>
        <v>0.15006385696040869</v>
      </c>
      <c r="J28">
        <v>0.15010000000000001</v>
      </c>
    </row>
    <row r="29" spans="1:10" x14ac:dyDescent="0.2">
      <c r="A29" t="s">
        <v>18</v>
      </c>
      <c r="B29">
        <v>0.02</v>
      </c>
      <c r="C29">
        <v>2.1000000000000001E-2</v>
      </c>
      <c r="D29">
        <v>2.3E-2</v>
      </c>
      <c r="E29">
        <v>1.9E-2</v>
      </c>
      <c r="F29">
        <v>1.7000000000000001E-2</v>
      </c>
      <c r="G29" s="1">
        <f t="shared" si="5"/>
        <v>1.0200000000000001E-2</v>
      </c>
      <c r="H29" s="2">
        <f t="shared" si="6"/>
        <v>1.8518518518518517E-2</v>
      </c>
      <c r="I29" s="2">
        <f t="shared" si="7"/>
        <v>9.2592592592592587E-2</v>
      </c>
      <c r="J29">
        <v>9.2600000000000002E-2</v>
      </c>
    </row>
    <row r="30" spans="1:10" x14ac:dyDescent="0.2">
      <c r="G30" s="1"/>
      <c r="H30" s="2"/>
      <c r="I30" s="2"/>
    </row>
    <row r="31" spans="1:10" x14ac:dyDescent="0.2">
      <c r="G31" s="1"/>
      <c r="H31" s="2"/>
      <c r="I31" s="2"/>
    </row>
    <row r="32" spans="1:10" x14ac:dyDescent="0.2">
      <c r="E32" s="2"/>
    </row>
    <row r="33" spans="1:8" x14ac:dyDescent="0.2">
      <c r="E33" s="2"/>
    </row>
    <row r="36" spans="1:8" x14ac:dyDescent="0.2">
      <c r="A36" t="s">
        <v>1</v>
      </c>
      <c r="B36" s="3" t="s">
        <v>9</v>
      </c>
      <c r="C36" s="3"/>
      <c r="D36" s="3"/>
      <c r="E36" s="3"/>
      <c r="F36" s="3"/>
      <c r="G36" t="s">
        <v>10</v>
      </c>
    </row>
    <row r="37" spans="1:8" x14ac:dyDescent="0.2">
      <c r="A37" t="s">
        <v>16</v>
      </c>
      <c r="B37">
        <v>0.99099999999999999</v>
      </c>
      <c r="C37">
        <v>1.2110000000000001</v>
      </c>
      <c r="D37">
        <v>1.2410000000000001</v>
      </c>
      <c r="E37">
        <v>1.339</v>
      </c>
      <c r="F37">
        <v>1.36</v>
      </c>
      <c r="G37" s="1">
        <f xml:space="preserve"> AVERAGE(B37:F37)</f>
        <v>1.2284000000000002</v>
      </c>
      <c r="H37">
        <v>1.228</v>
      </c>
    </row>
    <row r="38" spans="1:8" x14ac:dyDescent="0.2">
      <c r="A38" t="s">
        <v>17</v>
      </c>
      <c r="B38">
        <v>1.599</v>
      </c>
      <c r="C38">
        <v>1.3979999999999999</v>
      </c>
      <c r="D38">
        <v>1.411</v>
      </c>
      <c r="E38">
        <v>1.298</v>
      </c>
      <c r="F38">
        <v>1.3140000000000001</v>
      </c>
      <c r="G38" s="1">
        <f t="shared" ref="G38:G39" si="8" xml:space="preserve"> AVERAGE(B38:F38)</f>
        <v>1.4039999999999999</v>
      </c>
      <c r="H38">
        <v>1.4039999999999999</v>
      </c>
    </row>
    <row r="39" spans="1:8" x14ac:dyDescent="0.2">
      <c r="A39" t="s">
        <v>18</v>
      </c>
      <c r="B39">
        <v>1.5029999999999999</v>
      </c>
      <c r="C39">
        <v>1.407</v>
      </c>
      <c r="D39">
        <v>1.2430000000000001</v>
      </c>
      <c r="E39">
        <v>1.373</v>
      </c>
      <c r="F39">
        <v>1.1040000000000001</v>
      </c>
      <c r="G39" s="1">
        <f t="shared" si="8"/>
        <v>1.3260000000000001</v>
      </c>
      <c r="H39">
        <v>1.3260000000000001</v>
      </c>
    </row>
    <row r="40" spans="1:8" x14ac:dyDescent="0.2">
      <c r="G40" s="1"/>
    </row>
    <row r="41" spans="1:8" x14ac:dyDescent="0.2">
      <c r="G41" s="1"/>
    </row>
    <row r="42" spans="1:8" x14ac:dyDescent="0.2">
      <c r="E42" s="1"/>
    </row>
  </sheetData>
  <mergeCells count="5">
    <mergeCell ref="B1:F1"/>
    <mergeCell ref="B9:F9"/>
    <mergeCell ref="B17:F17"/>
    <mergeCell ref="B26:F26"/>
    <mergeCell ref="B36:F36"/>
  </mergeCells>
  <phoneticPr fontId="3" type="noConversion"/>
  <printOptions verticalCentered="1"/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J42"/>
  <sheetViews>
    <sheetView workbookViewId="0">
      <selection activeCell="J19" sqref="J19"/>
    </sheetView>
  </sheetViews>
  <sheetFormatPr baseColWidth="10" defaultRowHeight="16" x14ac:dyDescent="0.2"/>
  <cols>
    <col min="1" max="1" width="15" bestFit="1" customWidth="1"/>
    <col min="2" max="2" width="7.6640625" customWidth="1"/>
    <col min="3" max="3" width="6.83203125" customWidth="1"/>
    <col min="4" max="4" width="7.5" customWidth="1"/>
    <col min="5" max="6" width="8" customWidth="1"/>
    <col min="7" max="7" width="17.6640625" bestFit="1" customWidth="1"/>
  </cols>
  <sheetData>
    <row r="1" spans="1:7" x14ac:dyDescent="0.2">
      <c r="A1" t="s">
        <v>2</v>
      </c>
      <c r="B1" s="3" t="s">
        <v>3</v>
      </c>
      <c r="C1" s="3"/>
      <c r="D1" s="3"/>
      <c r="E1" s="3"/>
      <c r="F1" s="3"/>
      <c r="G1" t="s">
        <v>4</v>
      </c>
    </row>
    <row r="2" spans="1:7" x14ac:dyDescent="0.2">
      <c r="A2">
        <v>0.01</v>
      </c>
      <c r="B2">
        <v>1.7000000000000001E-2</v>
      </c>
      <c r="C2">
        <v>0.02</v>
      </c>
      <c r="D2">
        <v>1.4999999999999999E-2</v>
      </c>
      <c r="G2" s="1">
        <f xml:space="preserve"> AVERAGE(B2:F2)</f>
        <v>1.7333333333333336E-2</v>
      </c>
    </row>
    <row r="3" spans="1:7" x14ac:dyDescent="0.2">
      <c r="A3">
        <v>0.02</v>
      </c>
      <c r="B3">
        <v>0.03</v>
      </c>
      <c r="C3">
        <v>2.9000000000000001E-2</v>
      </c>
      <c r="D3">
        <v>2.5999999999999999E-2</v>
      </c>
      <c r="G3" s="1">
        <f t="shared" ref="G3:G6" si="0" xml:space="preserve"> AVERAGE(B3:F3)</f>
        <v>2.8333333333333332E-2</v>
      </c>
    </row>
    <row r="4" spans="1:7" x14ac:dyDescent="0.2">
      <c r="A4">
        <v>0.04</v>
      </c>
      <c r="B4">
        <v>0.06</v>
      </c>
      <c r="C4">
        <v>5.8999999999999997E-2</v>
      </c>
      <c r="D4">
        <v>5.8999999999999997E-2</v>
      </c>
      <c r="G4" s="1">
        <f t="shared" si="0"/>
        <v>5.9333333333333328E-2</v>
      </c>
    </row>
    <row r="5" spans="1:7" x14ac:dyDescent="0.2">
      <c r="A5">
        <v>0.08</v>
      </c>
      <c r="B5">
        <v>0.111</v>
      </c>
      <c r="C5">
        <v>0.112</v>
      </c>
      <c r="D5">
        <v>0.109</v>
      </c>
      <c r="G5" s="1">
        <f t="shared" si="0"/>
        <v>0.11066666666666668</v>
      </c>
    </row>
    <row r="6" spans="1:7" x14ac:dyDescent="0.2">
      <c r="A6">
        <v>0.16</v>
      </c>
      <c r="B6">
        <v>0.154</v>
      </c>
      <c r="C6">
        <v>0.16500000000000001</v>
      </c>
      <c r="D6">
        <v>0.17</v>
      </c>
      <c r="G6" s="1">
        <f t="shared" si="0"/>
        <v>0.16300000000000001</v>
      </c>
    </row>
    <row r="9" spans="1:7" x14ac:dyDescent="0.2">
      <c r="A9" t="s">
        <v>5</v>
      </c>
      <c r="B9" s="3" t="s">
        <v>3</v>
      </c>
      <c r="C9" s="3"/>
      <c r="D9" s="3"/>
      <c r="E9" s="3"/>
      <c r="F9" s="3"/>
      <c r="G9" t="s">
        <v>4</v>
      </c>
    </row>
    <row r="10" spans="1:7" x14ac:dyDescent="0.2">
      <c r="A10">
        <v>0.01</v>
      </c>
      <c r="B10">
        <v>1.0999999999999999E-2</v>
      </c>
      <c r="C10">
        <v>8.9999999999999993E-3</v>
      </c>
      <c r="D10">
        <v>0.01</v>
      </c>
      <c r="G10" s="1">
        <f xml:space="preserve"> AVERAGE(B10:F10)</f>
        <v>0.01</v>
      </c>
    </row>
    <row r="11" spans="1:7" x14ac:dyDescent="0.2">
      <c r="A11">
        <v>0.02</v>
      </c>
      <c r="B11">
        <v>0.02</v>
      </c>
      <c r="C11">
        <v>1.7999999999999999E-2</v>
      </c>
      <c r="D11">
        <v>0.02</v>
      </c>
      <c r="G11" s="1">
        <f xml:space="preserve"> AVERAGE(B19:F19)</f>
        <v>1.6999999999999998E-2</v>
      </c>
    </row>
    <row r="12" spans="1:7" x14ac:dyDescent="0.2">
      <c r="A12">
        <v>0.04</v>
      </c>
      <c r="B12">
        <v>3.6999999999999998E-2</v>
      </c>
      <c r="C12">
        <v>3.3000000000000002E-2</v>
      </c>
      <c r="D12">
        <v>3.5000000000000003E-2</v>
      </c>
      <c r="G12" s="1">
        <f xml:space="preserve"> AVERAGE(B12:F12)</f>
        <v>3.5000000000000003E-2</v>
      </c>
    </row>
    <row r="13" spans="1:7" x14ac:dyDescent="0.2">
      <c r="A13">
        <v>0.08</v>
      </c>
      <c r="B13">
        <v>7.2999999999999995E-2</v>
      </c>
      <c r="C13">
        <v>6.9000000000000006E-2</v>
      </c>
      <c r="D13">
        <v>7.3999999999999996E-2</v>
      </c>
      <c r="G13" s="1">
        <f t="shared" ref="G13:G14" si="1" xml:space="preserve"> AVERAGE(B13:F13)</f>
        <v>7.2000000000000008E-2</v>
      </c>
    </row>
    <row r="14" spans="1:7" x14ac:dyDescent="0.2">
      <c r="A14">
        <v>0.16</v>
      </c>
      <c r="B14">
        <v>0.14199999999999999</v>
      </c>
      <c r="C14">
        <v>0.14499999999999999</v>
      </c>
      <c r="D14">
        <v>0.14199999999999999</v>
      </c>
      <c r="G14" s="1">
        <f t="shared" si="1"/>
        <v>0.14299999999999999</v>
      </c>
    </row>
    <row r="17" spans="1:10" x14ac:dyDescent="0.2">
      <c r="A17" t="s">
        <v>1</v>
      </c>
      <c r="B17" s="3" t="s">
        <v>14</v>
      </c>
      <c r="C17" s="3"/>
      <c r="D17" s="3"/>
      <c r="E17" s="3"/>
      <c r="F17" s="3"/>
      <c r="G17" t="s">
        <v>4</v>
      </c>
    </row>
    <row r="18" spans="1:10" x14ac:dyDescent="0.2">
      <c r="A18" t="s">
        <v>19</v>
      </c>
      <c r="B18">
        <v>1.2999999999999999E-2</v>
      </c>
      <c r="C18">
        <v>1.7000000000000001E-2</v>
      </c>
      <c r="D18">
        <v>1.2999999999999999E-2</v>
      </c>
      <c r="E18">
        <v>1.4999999999999999E-2</v>
      </c>
      <c r="F18">
        <v>1.2E-2</v>
      </c>
      <c r="G18" s="1">
        <f xml:space="preserve"> AVERAGE(B18:F18)</f>
        <v>1.3999999999999999E-2</v>
      </c>
      <c r="H18">
        <f>(G18-0.015)/0.9791</f>
        <v>-1.0213461342048829E-3</v>
      </c>
      <c r="I18">
        <f>H18*5</f>
        <v>-5.1067306710244143E-3</v>
      </c>
    </row>
    <row r="19" spans="1:10" x14ac:dyDescent="0.2">
      <c r="A19" t="s">
        <v>20</v>
      </c>
      <c r="B19">
        <v>1.4E-2</v>
      </c>
      <c r="C19">
        <v>1.4999999999999999E-2</v>
      </c>
      <c r="D19">
        <v>1.7000000000000001E-2</v>
      </c>
      <c r="E19">
        <v>1.7000000000000001E-2</v>
      </c>
      <c r="F19">
        <v>2.1999999999999999E-2</v>
      </c>
      <c r="G19" s="1">
        <f xml:space="preserve"> AVERAGE(B19:F19)</f>
        <v>1.6999999999999998E-2</v>
      </c>
      <c r="H19">
        <f t="shared" ref="H19:H22" si="2">(G19-0.015)/0.9791</f>
        <v>2.0426922684097623E-3</v>
      </c>
      <c r="I19">
        <f t="shared" ref="I19:I22" si="3">H19*5</f>
        <v>1.0213461342048811E-2</v>
      </c>
    </row>
    <row r="20" spans="1:10" x14ac:dyDescent="0.2">
      <c r="A20" t="s">
        <v>21</v>
      </c>
      <c r="B20">
        <v>0.01</v>
      </c>
      <c r="C20">
        <v>1.4E-2</v>
      </c>
      <c r="D20">
        <v>0.01</v>
      </c>
      <c r="E20">
        <v>1.0999999999999999E-2</v>
      </c>
      <c r="F20">
        <v>0.01</v>
      </c>
      <c r="G20" s="1">
        <f t="shared" ref="G20:G22" si="4" xml:space="preserve"> AVERAGE(B20:F20)</f>
        <v>1.0999999999999999E-2</v>
      </c>
      <c r="H20">
        <f t="shared" si="2"/>
        <v>-4.0853845368195281E-3</v>
      </c>
      <c r="I20">
        <f t="shared" si="3"/>
        <v>-2.042692268409764E-2</v>
      </c>
    </row>
    <row r="21" spans="1:10" x14ac:dyDescent="0.2">
      <c r="A21" t="s">
        <v>22</v>
      </c>
      <c r="B21">
        <v>1.2E-2</v>
      </c>
      <c r="C21">
        <v>1.4E-2</v>
      </c>
      <c r="D21">
        <v>1.2E-2</v>
      </c>
      <c r="E21">
        <v>1.4999999999999999E-2</v>
      </c>
      <c r="F21">
        <v>0.01</v>
      </c>
      <c r="G21" s="1">
        <f t="shared" si="4"/>
        <v>1.26E-2</v>
      </c>
      <c r="H21">
        <f t="shared" si="2"/>
        <v>-2.4512307220917163E-3</v>
      </c>
      <c r="I21">
        <f t="shared" si="3"/>
        <v>-1.2256153610458582E-2</v>
      </c>
    </row>
    <row r="22" spans="1:10" x14ac:dyDescent="0.2">
      <c r="A22" t="s">
        <v>23</v>
      </c>
      <c r="B22">
        <v>0.01</v>
      </c>
      <c r="C22">
        <v>5.0000000000000001E-3</v>
      </c>
      <c r="D22">
        <v>7.0000000000000001E-3</v>
      </c>
      <c r="E22">
        <v>1.0999999999999999E-2</v>
      </c>
      <c r="F22">
        <v>1.4E-2</v>
      </c>
      <c r="G22" s="1">
        <f t="shared" si="4"/>
        <v>9.4000000000000004E-3</v>
      </c>
      <c r="H22">
        <f t="shared" si="2"/>
        <v>-5.7195383515473387E-3</v>
      </c>
      <c r="I22">
        <f t="shared" si="3"/>
        <v>-2.8597691757736694E-2</v>
      </c>
    </row>
    <row r="26" spans="1:10" x14ac:dyDescent="0.2">
      <c r="A26" t="s">
        <v>1</v>
      </c>
      <c r="B26" s="3" t="s">
        <v>15</v>
      </c>
      <c r="C26" s="3"/>
      <c r="D26" s="3"/>
      <c r="E26" s="3"/>
      <c r="F26" s="3"/>
      <c r="G26" t="s">
        <v>4</v>
      </c>
      <c r="H26" t="s">
        <v>6</v>
      </c>
      <c r="I26" t="s">
        <v>7</v>
      </c>
    </row>
    <row r="27" spans="1:10" x14ac:dyDescent="0.2">
      <c r="A27" t="s">
        <v>19</v>
      </c>
      <c r="B27">
        <v>3.1E-2</v>
      </c>
      <c r="C27">
        <v>2.8000000000000001E-2</v>
      </c>
      <c r="D27">
        <v>3.2000000000000001E-2</v>
      </c>
      <c r="E27">
        <v>2.5999999999999999E-2</v>
      </c>
      <c r="F27">
        <v>2.5999999999999999E-2</v>
      </c>
      <c r="G27" s="1">
        <f xml:space="preserve"> (AVERAGE(B27:F27))-G18</f>
        <v>1.4599999999999998E-2</v>
      </c>
      <c r="H27" s="2">
        <f>(G27+0.00004)/0.8942</f>
        <v>1.6372176246924625E-2</v>
      </c>
      <c r="I27" s="2">
        <f>H27*5</f>
        <v>8.1860881234623123E-2</v>
      </c>
      <c r="J27">
        <v>8.1900000000000001E-2</v>
      </c>
    </row>
    <row r="28" spans="1:10" x14ac:dyDescent="0.2">
      <c r="A28" t="s">
        <v>20</v>
      </c>
      <c r="B28">
        <v>3.2000000000000001E-2</v>
      </c>
      <c r="C28">
        <v>3.3000000000000002E-2</v>
      </c>
      <c r="D28">
        <v>2.5999999999999999E-2</v>
      </c>
      <c r="E28">
        <v>3.1E-2</v>
      </c>
      <c r="F28">
        <v>2.8000000000000001E-2</v>
      </c>
      <c r="G28" s="1">
        <f t="shared" ref="G28:G29" si="5" xml:space="preserve"> (AVERAGE(B28:F28))-G19</f>
        <v>1.3000000000000001E-2</v>
      </c>
      <c r="H28" s="2">
        <f t="shared" ref="H28:H31" si="6">(G28+0.00004)/0.8942</f>
        <v>1.4582867367479312E-2</v>
      </c>
      <c r="I28" s="2">
        <f t="shared" ref="I28:I29" si="7">H28*5</f>
        <v>7.2914336837396565E-2</v>
      </c>
      <c r="J28">
        <v>7.2900000000000006E-2</v>
      </c>
    </row>
    <row r="29" spans="1:10" x14ac:dyDescent="0.2">
      <c r="A29" t="s">
        <v>21</v>
      </c>
      <c r="B29">
        <v>2.3E-2</v>
      </c>
      <c r="C29">
        <v>3.3000000000000002E-2</v>
      </c>
      <c r="D29">
        <v>2.7E-2</v>
      </c>
      <c r="E29">
        <v>1.9E-2</v>
      </c>
      <c r="F29">
        <v>2.7E-2</v>
      </c>
      <c r="G29" s="1">
        <f t="shared" si="5"/>
        <v>1.4800000000000001E-2</v>
      </c>
      <c r="H29" s="2">
        <f t="shared" si="6"/>
        <v>1.6595839856855289E-2</v>
      </c>
      <c r="I29" s="2">
        <f t="shared" si="7"/>
        <v>8.2979199284276439E-2</v>
      </c>
      <c r="J29">
        <v>8.3000000000000004E-2</v>
      </c>
    </row>
    <row r="30" spans="1:10" x14ac:dyDescent="0.2">
      <c r="A30" t="s">
        <v>22</v>
      </c>
      <c r="B30">
        <v>3.7999999999999999E-2</v>
      </c>
      <c r="C30">
        <v>3.9E-2</v>
      </c>
      <c r="D30">
        <v>3.6999999999999998E-2</v>
      </c>
      <c r="E30">
        <v>3.5999999999999997E-2</v>
      </c>
      <c r="F30">
        <v>0.04</v>
      </c>
      <c r="G30" s="1">
        <f xml:space="preserve"> (AVERAGE(B30:F30))-G21</f>
        <v>2.5399999999999999E-2</v>
      </c>
      <c r="H30" s="2">
        <f t="shared" si="6"/>
        <v>2.8450011183180492E-2</v>
      </c>
      <c r="I30" s="2">
        <f>H30*5</f>
        <v>0.14225005591590245</v>
      </c>
      <c r="J30">
        <v>0.14230000000000001</v>
      </c>
    </row>
    <row r="31" spans="1:10" x14ac:dyDescent="0.2">
      <c r="A31" t="s">
        <v>23</v>
      </c>
      <c r="B31">
        <v>3.4000000000000002E-2</v>
      </c>
      <c r="C31">
        <v>3.5999999999999997E-2</v>
      </c>
      <c r="D31">
        <v>2.8000000000000001E-2</v>
      </c>
      <c r="E31">
        <v>3.2000000000000001E-2</v>
      </c>
      <c r="F31">
        <v>3.3000000000000002E-2</v>
      </c>
      <c r="G31" s="1">
        <f xml:space="preserve"> (AVERAGE(B31:F31))-G22</f>
        <v>2.3200000000000005E-2</v>
      </c>
      <c r="H31" s="2">
        <f t="shared" si="6"/>
        <v>2.5989711473943192E-2</v>
      </c>
      <c r="I31" s="2">
        <f>H31*5</f>
        <v>0.12994855736971597</v>
      </c>
      <c r="J31">
        <v>0.12989999999999999</v>
      </c>
    </row>
    <row r="32" spans="1:10" x14ac:dyDescent="0.2">
      <c r="E32" s="2"/>
    </row>
    <row r="33" spans="1:8" x14ac:dyDescent="0.2">
      <c r="E33" s="2"/>
    </row>
    <row r="36" spans="1:8" x14ac:dyDescent="0.2">
      <c r="A36" t="s">
        <v>1</v>
      </c>
      <c r="B36" s="3" t="s">
        <v>9</v>
      </c>
      <c r="C36" s="3"/>
      <c r="D36" s="3"/>
      <c r="E36" s="3"/>
      <c r="F36" s="3"/>
      <c r="G36" t="s">
        <v>10</v>
      </c>
    </row>
    <row r="37" spans="1:8" x14ac:dyDescent="0.2">
      <c r="A37" t="s">
        <v>19</v>
      </c>
      <c r="B37">
        <v>1.4239999999999999</v>
      </c>
      <c r="C37">
        <v>1.764</v>
      </c>
      <c r="D37">
        <v>1.839</v>
      </c>
      <c r="E37">
        <v>1.585</v>
      </c>
      <c r="F37">
        <v>1.458</v>
      </c>
      <c r="G37" s="1">
        <f xml:space="preserve"> AVERAGE(B37:F37)</f>
        <v>1.6139999999999997</v>
      </c>
      <c r="H37">
        <v>1.6140000000000001</v>
      </c>
    </row>
    <row r="38" spans="1:8" x14ac:dyDescent="0.2">
      <c r="A38" t="s">
        <v>20</v>
      </c>
      <c r="B38">
        <v>1.4470000000000001</v>
      </c>
      <c r="C38">
        <v>1.363</v>
      </c>
      <c r="D38">
        <v>1.228</v>
      </c>
      <c r="E38">
        <v>1.3260000000000001</v>
      </c>
      <c r="F38">
        <v>1.2450000000000001</v>
      </c>
      <c r="G38" s="1">
        <f t="shared" ref="G38:G41" si="8" xml:space="preserve"> AVERAGE(B38:F38)</f>
        <v>1.3218000000000001</v>
      </c>
      <c r="H38">
        <v>1.3220000000000001</v>
      </c>
    </row>
    <row r="39" spans="1:8" x14ac:dyDescent="0.2">
      <c r="A39" t="s">
        <v>21</v>
      </c>
      <c r="B39">
        <v>1.252</v>
      </c>
      <c r="C39">
        <v>0.96199999999999997</v>
      </c>
      <c r="D39">
        <v>1.0149999999999999</v>
      </c>
      <c r="E39">
        <v>0.96399999999999997</v>
      </c>
      <c r="F39">
        <v>1.1890000000000001</v>
      </c>
      <c r="G39" s="1">
        <f t="shared" si="8"/>
        <v>1.0764</v>
      </c>
      <c r="H39">
        <v>1.0760000000000001</v>
      </c>
    </row>
    <row r="40" spans="1:8" x14ac:dyDescent="0.2">
      <c r="A40" t="s">
        <v>22</v>
      </c>
      <c r="B40">
        <v>1.86</v>
      </c>
      <c r="C40">
        <v>1.6930000000000001</v>
      </c>
      <c r="D40">
        <v>1.383</v>
      </c>
      <c r="E40">
        <v>1.323</v>
      </c>
      <c r="G40" s="1">
        <f t="shared" si="8"/>
        <v>1.5647500000000001</v>
      </c>
      <c r="H40">
        <v>1.5649999999999999</v>
      </c>
    </row>
    <row r="41" spans="1:8" x14ac:dyDescent="0.2">
      <c r="A41" t="s">
        <v>23</v>
      </c>
      <c r="B41">
        <v>1.288</v>
      </c>
      <c r="C41">
        <v>1.335</v>
      </c>
      <c r="D41">
        <v>1.0609999999999999</v>
      </c>
      <c r="E41">
        <v>1.4570000000000001</v>
      </c>
      <c r="F41">
        <v>1.526</v>
      </c>
      <c r="G41" s="1">
        <f t="shared" si="8"/>
        <v>1.3333999999999999</v>
      </c>
      <c r="H41">
        <v>1.333</v>
      </c>
    </row>
    <row r="42" spans="1:8" x14ac:dyDescent="0.2">
      <c r="E42" s="1"/>
    </row>
  </sheetData>
  <mergeCells count="5">
    <mergeCell ref="B1:F1"/>
    <mergeCell ref="B9:F9"/>
    <mergeCell ref="B17:F17"/>
    <mergeCell ref="B26:F26"/>
    <mergeCell ref="B36:F36"/>
  </mergeCells>
  <phoneticPr fontId="3" type="noConversion"/>
  <printOptions verticalCentered="1"/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J42"/>
  <sheetViews>
    <sheetView workbookViewId="0">
      <selection activeCell="M10" sqref="M10"/>
    </sheetView>
  </sheetViews>
  <sheetFormatPr baseColWidth="10" defaultRowHeight="16" x14ac:dyDescent="0.2"/>
  <cols>
    <col min="1" max="1" width="15" bestFit="1" customWidth="1"/>
    <col min="2" max="2" width="7.6640625" customWidth="1"/>
    <col min="3" max="3" width="6.83203125" customWidth="1"/>
    <col min="4" max="4" width="7.5" customWidth="1"/>
    <col min="5" max="6" width="8" customWidth="1"/>
    <col min="7" max="7" width="17.6640625" bestFit="1" customWidth="1"/>
  </cols>
  <sheetData>
    <row r="1" spans="1:7" x14ac:dyDescent="0.2">
      <c r="A1" t="s">
        <v>2</v>
      </c>
      <c r="B1" s="3" t="s">
        <v>3</v>
      </c>
      <c r="C1" s="3"/>
      <c r="D1" s="3"/>
      <c r="E1" s="3"/>
      <c r="F1" s="3"/>
      <c r="G1" t="s">
        <v>4</v>
      </c>
    </row>
    <row r="2" spans="1:7" x14ac:dyDescent="0.2">
      <c r="A2">
        <v>0.01</v>
      </c>
      <c r="B2">
        <v>6.0000000000000001E-3</v>
      </c>
      <c r="C2">
        <v>5.0000000000000001E-3</v>
      </c>
      <c r="D2">
        <v>4.0000000000000001E-3</v>
      </c>
      <c r="G2" s="1">
        <f xml:space="preserve"> AVERAGE(B2:F2)</f>
        <v>5.0000000000000001E-3</v>
      </c>
    </row>
    <row r="3" spans="1:7" x14ac:dyDescent="0.2">
      <c r="A3">
        <v>0.02</v>
      </c>
      <c r="B3">
        <v>1.2E-2</v>
      </c>
      <c r="C3">
        <v>1.9E-2</v>
      </c>
      <c r="D3">
        <v>1.7999999999999999E-2</v>
      </c>
      <c r="G3" s="1">
        <f t="shared" ref="G3:G6" si="0" xml:space="preserve"> AVERAGE(B3:F3)</f>
        <v>1.6333333333333335E-2</v>
      </c>
    </row>
    <row r="4" spans="1:7" x14ac:dyDescent="0.2">
      <c r="A4">
        <v>0.04</v>
      </c>
      <c r="B4">
        <v>5.1999999999999998E-2</v>
      </c>
      <c r="C4">
        <v>5.7000000000000002E-2</v>
      </c>
      <c r="D4">
        <v>5.6000000000000001E-2</v>
      </c>
      <c r="G4" s="1">
        <f t="shared" si="0"/>
        <v>5.5E-2</v>
      </c>
    </row>
    <row r="5" spans="1:7" x14ac:dyDescent="0.2">
      <c r="A5">
        <v>0.08</v>
      </c>
      <c r="B5">
        <v>0.113</v>
      </c>
      <c r="C5">
        <v>0.11</v>
      </c>
      <c r="D5">
        <v>0.1</v>
      </c>
      <c r="G5" s="1">
        <f t="shared" si="0"/>
        <v>0.10766666666666667</v>
      </c>
    </row>
    <row r="6" spans="1:7" x14ac:dyDescent="0.2">
      <c r="A6">
        <v>0.16</v>
      </c>
      <c r="B6">
        <v>0.16200000000000001</v>
      </c>
      <c r="C6">
        <v>0.161</v>
      </c>
      <c r="D6">
        <v>0.161</v>
      </c>
      <c r="G6" s="1">
        <f t="shared" si="0"/>
        <v>0.16133333333333333</v>
      </c>
    </row>
    <row r="9" spans="1:7" x14ac:dyDescent="0.2">
      <c r="A9" t="s">
        <v>5</v>
      </c>
      <c r="B9" s="3" t="s">
        <v>3</v>
      </c>
      <c r="C9" s="3"/>
      <c r="D9" s="3"/>
      <c r="E9" s="3"/>
      <c r="F9" s="3"/>
      <c r="G9" t="s">
        <v>4</v>
      </c>
    </row>
    <row r="10" spans="1:7" x14ac:dyDescent="0.2">
      <c r="A10">
        <v>0.01</v>
      </c>
      <c r="B10">
        <v>6.0000000000000001E-3</v>
      </c>
      <c r="C10">
        <v>7.0000000000000001E-3</v>
      </c>
      <c r="D10">
        <v>8.0000000000000002E-3</v>
      </c>
      <c r="G10" s="1">
        <f xml:space="preserve"> AVERAGE(B10:F10)</f>
        <v>7.0000000000000001E-3</v>
      </c>
    </row>
    <row r="11" spans="1:7" x14ac:dyDescent="0.2">
      <c r="A11">
        <v>0.02</v>
      </c>
      <c r="B11">
        <v>0.02</v>
      </c>
      <c r="C11">
        <v>1.4999999999999999E-2</v>
      </c>
      <c r="D11">
        <v>1.4999999999999999E-2</v>
      </c>
      <c r="G11" s="1">
        <f t="shared" ref="G11:G14" si="1" xml:space="preserve"> AVERAGE(B11:F11)</f>
        <v>1.6666666666666666E-2</v>
      </c>
    </row>
    <row r="12" spans="1:7" x14ac:dyDescent="0.2">
      <c r="A12">
        <v>0.04</v>
      </c>
      <c r="B12">
        <v>2.8000000000000001E-2</v>
      </c>
      <c r="C12">
        <v>3.4000000000000002E-2</v>
      </c>
      <c r="D12">
        <v>3.3000000000000002E-2</v>
      </c>
      <c r="G12" s="1">
        <f xml:space="preserve"> AVERAGE(B12:F12)</f>
        <v>3.1666666666666669E-2</v>
      </c>
    </row>
    <row r="13" spans="1:7" x14ac:dyDescent="0.2">
      <c r="A13">
        <v>0.08</v>
      </c>
      <c r="B13">
        <v>6.6000000000000003E-2</v>
      </c>
      <c r="C13">
        <v>6.5000000000000002E-2</v>
      </c>
      <c r="D13">
        <v>6.7000000000000004E-2</v>
      </c>
      <c r="G13" s="1">
        <f t="shared" si="1"/>
        <v>6.6000000000000003E-2</v>
      </c>
    </row>
    <row r="14" spans="1:7" x14ac:dyDescent="0.2">
      <c r="A14">
        <v>0.16</v>
      </c>
      <c r="B14">
        <v>0.123</v>
      </c>
      <c r="C14">
        <v>0.126</v>
      </c>
      <c r="D14">
        <v>0.13</v>
      </c>
      <c r="G14" s="1">
        <f t="shared" si="1"/>
        <v>0.12633333333333333</v>
      </c>
    </row>
    <row r="17" spans="1:10" x14ac:dyDescent="0.2">
      <c r="A17" t="s">
        <v>1</v>
      </c>
      <c r="B17" s="3" t="s">
        <v>14</v>
      </c>
      <c r="C17" s="3"/>
      <c r="D17" s="3"/>
      <c r="E17" s="3"/>
      <c r="F17" s="3"/>
      <c r="G17" t="s">
        <v>4</v>
      </c>
    </row>
    <row r="18" spans="1:10" x14ac:dyDescent="0.2">
      <c r="A18" t="s">
        <v>24</v>
      </c>
      <c r="B18">
        <v>1.4999999999999999E-2</v>
      </c>
      <c r="C18">
        <v>1.0999999999999999E-2</v>
      </c>
      <c r="D18">
        <v>0.01</v>
      </c>
      <c r="E18">
        <v>8.9999999999999993E-3</v>
      </c>
      <c r="F18">
        <v>8.9999999999999993E-3</v>
      </c>
      <c r="G18" s="1">
        <f xml:space="preserve"> AVERAGE(B18:F18)</f>
        <v>1.0800000000000001E-2</v>
      </c>
      <c r="H18">
        <f>(G18-0.0041)/1.0479</f>
        <v>6.3937398606737283E-3</v>
      </c>
    </row>
    <row r="19" spans="1:10" x14ac:dyDescent="0.2">
      <c r="A19" t="s">
        <v>25</v>
      </c>
      <c r="B19">
        <v>0.01</v>
      </c>
      <c r="C19">
        <v>0.01</v>
      </c>
      <c r="D19">
        <v>1.4E-2</v>
      </c>
      <c r="E19">
        <v>1.4999999999999999E-2</v>
      </c>
      <c r="F19">
        <v>1.2999999999999999E-2</v>
      </c>
      <c r="G19" s="1">
        <f t="shared" ref="G19:G20" si="2" xml:space="preserve"> AVERAGE(B19:F19)</f>
        <v>1.24E-2</v>
      </c>
      <c r="H19">
        <f t="shared" ref="H19:H20" si="3">(G19-0.0041)/1.0479</f>
        <v>7.9206031109838697E-3</v>
      </c>
    </row>
    <row r="20" spans="1:10" x14ac:dyDescent="0.2">
      <c r="A20" t="s">
        <v>26</v>
      </c>
      <c r="B20">
        <v>8.9999999999999993E-3</v>
      </c>
      <c r="C20">
        <v>8.0000000000000002E-3</v>
      </c>
      <c r="D20">
        <v>8.9999999999999993E-3</v>
      </c>
      <c r="E20">
        <v>7.0000000000000001E-3</v>
      </c>
      <c r="F20">
        <v>1.2E-2</v>
      </c>
      <c r="G20" s="1">
        <f t="shared" si="2"/>
        <v>8.9999999999999993E-3</v>
      </c>
      <c r="H20">
        <f t="shared" si="3"/>
        <v>4.6760187040748155E-3</v>
      </c>
    </row>
    <row r="21" spans="1:10" x14ac:dyDescent="0.2">
      <c r="G21" s="1"/>
    </row>
    <row r="22" spans="1:10" x14ac:dyDescent="0.2">
      <c r="G22" s="1"/>
    </row>
    <row r="26" spans="1:10" x14ac:dyDescent="0.2">
      <c r="A26" t="s">
        <v>1</v>
      </c>
      <c r="B26" s="3" t="s">
        <v>15</v>
      </c>
      <c r="C26" s="3"/>
      <c r="D26" s="3"/>
      <c r="E26" s="3"/>
      <c r="F26" s="3"/>
      <c r="G26" t="s">
        <v>4</v>
      </c>
      <c r="H26" t="s">
        <v>6</v>
      </c>
      <c r="I26" t="s">
        <v>7</v>
      </c>
    </row>
    <row r="27" spans="1:10" x14ac:dyDescent="0.2">
      <c r="A27" t="s">
        <v>24</v>
      </c>
      <c r="B27">
        <v>2.4E-2</v>
      </c>
      <c r="C27">
        <v>1.2E-2</v>
      </c>
      <c r="D27">
        <v>0.02</v>
      </c>
      <c r="E27">
        <v>2.1999999999999999E-2</v>
      </c>
      <c r="F27">
        <v>2.1999999999999999E-2</v>
      </c>
      <c r="G27" s="1">
        <f xml:space="preserve"> (AVERAGE(B27:F27))-G18</f>
        <v>9.1999999999999998E-3</v>
      </c>
      <c r="H27" s="2">
        <f>(G27+0.0003)/0.7935</f>
        <v>1.1972274732199117E-2</v>
      </c>
      <c r="I27" s="2">
        <f>H27*5</f>
        <v>5.9861373660995587E-2</v>
      </c>
      <c r="J27">
        <v>5.9900000000000002E-2</v>
      </c>
    </row>
    <row r="28" spans="1:10" x14ac:dyDescent="0.2">
      <c r="A28" t="s">
        <v>25</v>
      </c>
      <c r="B28">
        <v>2.7E-2</v>
      </c>
      <c r="C28">
        <v>2.1000000000000001E-2</v>
      </c>
      <c r="D28">
        <v>2.4E-2</v>
      </c>
      <c r="E28">
        <v>2.5000000000000001E-2</v>
      </c>
      <c r="F28">
        <v>2.7E-2</v>
      </c>
      <c r="G28" s="1">
        <f t="shared" ref="G28:G29" si="4" xml:space="preserve"> (AVERAGE(B28:F28))-G19</f>
        <v>1.24E-2</v>
      </c>
      <c r="H28" s="2">
        <f t="shared" ref="H28:H29" si="5">(G28+0.0003)/0.7935</f>
        <v>1.6005040957781977E-2</v>
      </c>
      <c r="I28" s="2">
        <f t="shared" ref="I28:I29" si="6">H28*5</f>
        <v>8.0025204788909884E-2</v>
      </c>
      <c r="J28">
        <v>0.08</v>
      </c>
    </row>
    <row r="29" spans="1:10" x14ac:dyDescent="0.2">
      <c r="A29" t="s">
        <v>26</v>
      </c>
      <c r="B29">
        <v>2.3E-2</v>
      </c>
      <c r="C29">
        <v>2.4E-2</v>
      </c>
      <c r="D29">
        <v>0.02</v>
      </c>
      <c r="E29">
        <v>2.3E-2</v>
      </c>
      <c r="F29">
        <v>2.4E-2</v>
      </c>
      <c r="G29" s="1">
        <f t="shared" si="4"/>
        <v>1.3799999999999998E-2</v>
      </c>
      <c r="H29" s="2">
        <f t="shared" si="5"/>
        <v>1.7769376181474478E-2</v>
      </c>
      <c r="I29" s="2">
        <f t="shared" si="6"/>
        <v>8.8846880907372389E-2</v>
      </c>
      <c r="J29">
        <v>8.8800000000000004E-2</v>
      </c>
    </row>
    <row r="30" spans="1:10" x14ac:dyDescent="0.2">
      <c r="G30" s="1"/>
      <c r="H30" s="2"/>
      <c r="I30" s="2"/>
    </row>
    <row r="31" spans="1:10" x14ac:dyDescent="0.2">
      <c r="G31" s="1"/>
      <c r="H31" s="2"/>
      <c r="I31" s="2"/>
    </row>
    <row r="32" spans="1:10" x14ac:dyDescent="0.2">
      <c r="E32" s="2"/>
    </row>
    <row r="33" spans="1:8" x14ac:dyDescent="0.2">
      <c r="E33" s="2"/>
    </row>
    <row r="36" spans="1:8" x14ac:dyDescent="0.2">
      <c r="A36" t="s">
        <v>1</v>
      </c>
      <c r="B36" s="3" t="s">
        <v>9</v>
      </c>
      <c r="C36" s="3"/>
      <c r="D36" s="3"/>
      <c r="E36" s="3"/>
      <c r="F36" s="3"/>
      <c r="G36" t="s">
        <v>10</v>
      </c>
    </row>
    <row r="37" spans="1:8" x14ac:dyDescent="0.2">
      <c r="A37" t="s">
        <v>24</v>
      </c>
      <c r="B37">
        <v>0.97</v>
      </c>
      <c r="C37">
        <v>0.65800000000000003</v>
      </c>
      <c r="D37">
        <v>1.1020000000000001</v>
      </c>
      <c r="E37">
        <v>0.95399999999999996</v>
      </c>
      <c r="F37">
        <v>1.0029999999999999</v>
      </c>
      <c r="G37" s="1">
        <f xml:space="preserve"> AVERAGE(B37:F37)</f>
        <v>0.93740000000000001</v>
      </c>
      <c r="H37">
        <v>0.93700000000000006</v>
      </c>
    </row>
    <row r="38" spans="1:8" x14ac:dyDescent="0.2">
      <c r="A38" t="s">
        <v>25</v>
      </c>
      <c r="B38">
        <v>1.595</v>
      </c>
      <c r="C38">
        <v>1.8420000000000001</v>
      </c>
      <c r="D38">
        <v>1.431</v>
      </c>
      <c r="E38">
        <v>1.5580000000000001</v>
      </c>
      <c r="F38">
        <v>1.6120000000000001</v>
      </c>
      <c r="G38" s="1">
        <f t="shared" ref="G38:G39" si="7" xml:space="preserve"> AVERAGE(B38:F38)</f>
        <v>1.6076000000000001</v>
      </c>
      <c r="H38">
        <v>1.792</v>
      </c>
    </row>
    <row r="39" spans="1:8" x14ac:dyDescent="0.2">
      <c r="A39" t="s">
        <v>26</v>
      </c>
      <c r="B39">
        <v>1.56</v>
      </c>
      <c r="C39">
        <v>1.6779999999999999</v>
      </c>
      <c r="D39">
        <v>1.097</v>
      </c>
      <c r="E39">
        <v>1.2290000000000001</v>
      </c>
      <c r="F39">
        <v>1.875</v>
      </c>
      <c r="G39" s="1">
        <f t="shared" si="7"/>
        <v>1.4878</v>
      </c>
      <c r="H39">
        <v>1.659</v>
      </c>
    </row>
    <row r="40" spans="1:8" x14ac:dyDescent="0.2">
      <c r="G40" s="1"/>
    </row>
    <row r="41" spans="1:8" x14ac:dyDescent="0.2">
      <c r="G41" s="1"/>
    </row>
    <row r="42" spans="1:8" x14ac:dyDescent="0.2">
      <c r="E42" s="1"/>
    </row>
  </sheetData>
  <mergeCells count="5">
    <mergeCell ref="B1:F1"/>
    <mergeCell ref="B9:F9"/>
    <mergeCell ref="B17:F17"/>
    <mergeCell ref="B26:F26"/>
    <mergeCell ref="B36:F36"/>
  </mergeCells>
  <phoneticPr fontId="3" type="noConversion"/>
  <pageMargins left="0.7" right="0.7" top="0.75" bottom="0.75" header="0.3" footer="0.3"/>
  <pageSetup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J42"/>
  <sheetViews>
    <sheetView topLeftCell="A12" workbookViewId="0">
      <selection activeCell="J29" sqref="J29"/>
    </sheetView>
  </sheetViews>
  <sheetFormatPr baseColWidth="10" defaultRowHeight="16" x14ac:dyDescent="0.2"/>
  <cols>
    <col min="1" max="1" width="15" bestFit="1" customWidth="1"/>
    <col min="2" max="2" width="7.6640625" customWidth="1"/>
    <col min="3" max="3" width="6.83203125" customWidth="1"/>
    <col min="4" max="4" width="7.5" customWidth="1"/>
    <col min="5" max="6" width="8" customWidth="1"/>
    <col min="7" max="7" width="17.6640625" bestFit="1" customWidth="1"/>
  </cols>
  <sheetData>
    <row r="1" spans="1:7" x14ac:dyDescent="0.2">
      <c r="A1" t="s">
        <v>2</v>
      </c>
      <c r="B1" s="3" t="s">
        <v>3</v>
      </c>
      <c r="C1" s="3"/>
      <c r="D1" s="3"/>
      <c r="E1" s="3"/>
      <c r="F1" s="3"/>
      <c r="G1" t="s">
        <v>4</v>
      </c>
    </row>
    <row r="2" spans="1:7" x14ac:dyDescent="0.2">
      <c r="A2">
        <v>0.01</v>
      </c>
      <c r="B2">
        <v>1.9E-2</v>
      </c>
      <c r="C2">
        <v>1.4E-2</v>
      </c>
      <c r="D2">
        <v>1.4E-2</v>
      </c>
      <c r="G2" s="1">
        <f xml:space="preserve"> AVERAGE(B2:F2)</f>
        <v>1.5666666666666666E-2</v>
      </c>
    </row>
    <row r="3" spans="1:7" x14ac:dyDescent="0.2">
      <c r="A3">
        <v>0.02</v>
      </c>
      <c r="B3">
        <v>3.7999999999999999E-2</v>
      </c>
      <c r="C3">
        <v>2.9000000000000001E-2</v>
      </c>
      <c r="D3">
        <v>3.2000000000000001E-2</v>
      </c>
      <c r="G3" s="1">
        <f t="shared" ref="G3:G6" si="0" xml:space="preserve"> AVERAGE(B3:F3)</f>
        <v>3.3000000000000002E-2</v>
      </c>
    </row>
    <row r="4" spans="1:7" x14ac:dyDescent="0.2">
      <c r="A4">
        <v>0.04</v>
      </c>
      <c r="B4">
        <v>5.5E-2</v>
      </c>
      <c r="C4">
        <v>5.7000000000000002E-2</v>
      </c>
      <c r="D4">
        <v>5.6000000000000001E-2</v>
      </c>
      <c r="G4" s="1">
        <f t="shared" si="0"/>
        <v>5.6000000000000001E-2</v>
      </c>
    </row>
    <row r="5" spans="1:7" x14ac:dyDescent="0.2">
      <c r="A5">
        <v>0.08</v>
      </c>
      <c r="B5">
        <v>0.10199999999999999</v>
      </c>
      <c r="C5">
        <v>0.108</v>
      </c>
      <c r="D5">
        <v>0.10199999999999999</v>
      </c>
      <c r="G5" s="1">
        <f t="shared" si="0"/>
        <v>0.104</v>
      </c>
    </row>
    <row r="6" spans="1:7" x14ac:dyDescent="0.2">
      <c r="A6">
        <v>0.16</v>
      </c>
      <c r="B6">
        <v>0.14199999999999999</v>
      </c>
      <c r="C6">
        <v>0.13800000000000001</v>
      </c>
      <c r="D6">
        <v>0.13900000000000001</v>
      </c>
      <c r="G6" s="1">
        <f t="shared" si="0"/>
        <v>0.13966666666666669</v>
      </c>
    </row>
    <row r="9" spans="1:7" x14ac:dyDescent="0.2">
      <c r="A9" t="s">
        <v>5</v>
      </c>
      <c r="B9" s="3" t="s">
        <v>3</v>
      </c>
      <c r="C9" s="3"/>
      <c r="D9" s="3"/>
      <c r="E9" s="3"/>
      <c r="F9" s="3"/>
      <c r="G9" t="s">
        <v>4</v>
      </c>
    </row>
    <row r="10" spans="1:7" x14ac:dyDescent="0.2">
      <c r="A10">
        <v>0.01</v>
      </c>
      <c r="B10">
        <v>3.0000000000000001E-3</v>
      </c>
      <c r="C10">
        <v>4.0000000000000001E-3</v>
      </c>
      <c r="D10">
        <v>2E-3</v>
      </c>
      <c r="G10" s="1">
        <f xml:space="preserve"> AVERAGE(B10:F10)</f>
        <v>3.0000000000000005E-3</v>
      </c>
    </row>
    <row r="11" spans="1:7" x14ac:dyDescent="0.2">
      <c r="A11">
        <v>0.02</v>
      </c>
      <c r="B11">
        <v>1.2999999999999999E-2</v>
      </c>
      <c r="C11">
        <v>1.0999999999999999E-2</v>
      </c>
      <c r="D11">
        <v>8.9999999999999993E-3</v>
      </c>
      <c r="G11" s="1">
        <f t="shared" ref="G11:G14" si="1" xml:space="preserve"> AVERAGE(B11:F11)</f>
        <v>1.1000000000000001E-2</v>
      </c>
    </row>
    <row r="12" spans="1:7" x14ac:dyDescent="0.2">
      <c r="A12">
        <v>0.04</v>
      </c>
      <c r="B12">
        <v>0.04</v>
      </c>
      <c r="C12">
        <v>0.03</v>
      </c>
      <c r="D12">
        <v>2.9000000000000001E-2</v>
      </c>
      <c r="G12" s="1">
        <f xml:space="preserve"> AVERAGE(B12:F12)</f>
        <v>3.3000000000000002E-2</v>
      </c>
    </row>
    <row r="13" spans="1:7" x14ac:dyDescent="0.2">
      <c r="A13">
        <v>0.08</v>
      </c>
      <c r="B13">
        <v>6.3E-2</v>
      </c>
      <c r="C13">
        <v>5.8999999999999997E-2</v>
      </c>
      <c r="D13">
        <v>5.8999999999999997E-2</v>
      </c>
      <c r="G13" s="1">
        <f t="shared" si="1"/>
        <v>6.0333333333333329E-2</v>
      </c>
    </row>
    <row r="14" spans="1:7" x14ac:dyDescent="0.2">
      <c r="A14">
        <v>0.16</v>
      </c>
      <c r="B14">
        <v>0.112</v>
      </c>
      <c r="C14">
        <v>0.121</v>
      </c>
      <c r="D14">
        <v>0.125</v>
      </c>
      <c r="G14" s="1">
        <f t="shared" si="1"/>
        <v>0.11933333333333333</v>
      </c>
    </row>
    <row r="17" spans="1:10" x14ac:dyDescent="0.2">
      <c r="A17" t="s">
        <v>1</v>
      </c>
      <c r="B17" s="3" t="s">
        <v>14</v>
      </c>
      <c r="C17" s="3"/>
      <c r="D17" s="3"/>
      <c r="E17" s="3"/>
      <c r="F17" s="3"/>
      <c r="G17" t="s">
        <v>4</v>
      </c>
    </row>
    <row r="18" spans="1:10" x14ac:dyDescent="0.2">
      <c r="A18" t="s">
        <v>27</v>
      </c>
      <c r="B18">
        <v>1.2E-2</v>
      </c>
      <c r="C18">
        <v>0.01</v>
      </c>
      <c r="D18">
        <v>3.0000000000000001E-3</v>
      </c>
      <c r="E18">
        <v>7.0000000000000001E-3</v>
      </c>
      <c r="G18" s="1">
        <f xml:space="preserve"> AVERAGE(B18:F18)</f>
        <v>8.0000000000000002E-3</v>
      </c>
    </row>
    <row r="19" spans="1:10" x14ac:dyDescent="0.2">
      <c r="A19" t="s">
        <v>28</v>
      </c>
      <c r="B19">
        <v>8.0000000000000002E-3</v>
      </c>
      <c r="C19">
        <v>1.0999999999999999E-2</v>
      </c>
      <c r="D19">
        <v>8.0000000000000002E-3</v>
      </c>
      <c r="E19">
        <v>7.0000000000000001E-3</v>
      </c>
      <c r="G19" s="1">
        <f xml:space="preserve"> AVERAGE(B19:E19)</f>
        <v>8.5000000000000006E-3</v>
      </c>
    </row>
    <row r="20" spans="1:10" x14ac:dyDescent="0.2">
      <c r="A20" t="s">
        <v>29</v>
      </c>
      <c r="B20">
        <v>7.0000000000000001E-3</v>
      </c>
      <c r="C20">
        <v>0.01</v>
      </c>
      <c r="D20">
        <v>8.0000000000000002E-3</v>
      </c>
      <c r="E20">
        <v>7.0000000000000001E-3</v>
      </c>
      <c r="F20">
        <v>1E-3</v>
      </c>
      <c r="G20" s="1">
        <f xml:space="preserve"> AVERAGE(B20:E20)</f>
        <v>8.0000000000000002E-3</v>
      </c>
    </row>
    <row r="21" spans="1:10" x14ac:dyDescent="0.2">
      <c r="A21" t="s">
        <v>30</v>
      </c>
      <c r="B21">
        <v>5.0000000000000001E-3</v>
      </c>
      <c r="C21">
        <v>5.0000000000000001E-3</v>
      </c>
      <c r="D21">
        <v>6.0000000000000001E-3</v>
      </c>
      <c r="E21">
        <v>4.0000000000000001E-3</v>
      </c>
      <c r="F21">
        <v>8.0000000000000002E-3</v>
      </c>
      <c r="G21" s="1">
        <f t="shared" ref="G21" si="2" xml:space="preserve"> AVERAGE(B21:F21)</f>
        <v>5.5999999999999999E-3</v>
      </c>
    </row>
    <row r="22" spans="1:10" x14ac:dyDescent="0.2">
      <c r="G22" s="1"/>
    </row>
    <row r="26" spans="1:10" x14ac:dyDescent="0.2">
      <c r="A26" t="s">
        <v>1</v>
      </c>
      <c r="B26" s="3" t="s">
        <v>15</v>
      </c>
      <c r="C26" s="3"/>
      <c r="D26" s="3"/>
      <c r="E26" s="3"/>
      <c r="F26" s="3"/>
      <c r="G26" t="s">
        <v>4</v>
      </c>
      <c r="H26" t="s">
        <v>6</v>
      </c>
      <c r="I26" t="s">
        <v>7</v>
      </c>
    </row>
    <row r="27" spans="1:10" x14ac:dyDescent="0.2">
      <c r="A27" t="s">
        <v>27</v>
      </c>
      <c r="B27">
        <v>1.7000000000000001E-2</v>
      </c>
      <c r="C27">
        <v>1.9E-2</v>
      </c>
      <c r="D27">
        <v>1.6E-2</v>
      </c>
      <c r="E27">
        <v>1.7000000000000001E-2</v>
      </c>
      <c r="G27" s="1">
        <f xml:space="preserve"> (AVERAGE(B27:F27))-G18</f>
        <v>9.2500000000000013E-3</v>
      </c>
      <c r="H27" s="2">
        <f>(G27+0.0023)/0.7686</f>
        <v>1.5027322404371588E-2</v>
      </c>
      <c r="I27" s="2">
        <f>H27*5</f>
        <v>7.5136612021857938E-2</v>
      </c>
      <c r="J27">
        <v>7.51E-2</v>
      </c>
    </row>
    <row r="28" spans="1:10" x14ac:dyDescent="0.2">
      <c r="A28" t="s">
        <v>28</v>
      </c>
      <c r="B28">
        <v>1.4E-2</v>
      </c>
      <c r="C28">
        <v>1.7999999999999999E-2</v>
      </c>
      <c r="D28">
        <v>1.7000000000000001E-2</v>
      </c>
      <c r="E28">
        <v>1.9E-2</v>
      </c>
      <c r="F28">
        <v>2.1000000000000001E-2</v>
      </c>
      <c r="G28" s="1">
        <f t="shared" ref="G28" si="3" xml:space="preserve"> (AVERAGE(B28:F28))-G19</f>
        <v>9.3000000000000027E-3</v>
      </c>
      <c r="H28" s="2">
        <f t="shared" ref="H28:H30" si="4">(G28+0.0023)/0.7686</f>
        <v>1.5092375748113458E-2</v>
      </c>
      <c r="I28" s="2">
        <f t="shared" ref="I28:I29" si="5">H28*5</f>
        <v>7.5461878740567284E-2</v>
      </c>
      <c r="J28">
        <v>7.5499999999999998E-2</v>
      </c>
    </row>
    <row r="29" spans="1:10" x14ac:dyDescent="0.2">
      <c r="A29" t="s">
        <v>29</v>
      </c>
      <c r="B29">
        <v>1.7000000000000001E-2</v>
      </c>
      <c r="C29">
        <v>1.7999999999999999E-2</v>
      </c>
      <c r="D29">
        <v>1.6E-2</v>
      </c>
      <c r="E29">
        <v>1.7999999999999999E-2</v>
      </c>
      <c r="F29">
        <v>1.4E-2</v>
      </c>
      <c r="G29" s="1">
        <f xml:space="preserve"> (AVERAGE(B29:E29))-G20</f>
        <v>9.2500000000000013E-3</v>
      </c>
      <c r="H29" s="2">
        <f t="shared" si="4"/>
        <v>1.5027322404371588E-2</v>
      </c>
      <c r="I29" s="2">
        <f t="shared" si="5"/>
        <v>7.5136612021857938E-2</v>
      </c>
      <c r="J29">
        <v>7.51E-2</v>
      </c>
    </row>
    <row r="30" spans="1:10" x14ac:dyDescent="0.2">
      <c r="A30" t="s">
        <v>30</v>
      </c>
      <c r="B30">
        <v>0.02</v>
      </c>
      <c r="C30">
        <v>1.9E-2</v>
      </c>
      <c r="D30">
        <v>0.02</v>
      </c>
      <c r="E30">
        <v>1.9E-2</v>
      </c>
      <c r="F30">
        <v>1.9E-2</v>
      </c>
      <c r="G30" s="1">
        <f t="shared" ref="G30" si="6" xml:space="preserve"> (AVERAGE(B30:F30))-G21</f>
        <v>1.38E-2</v>
      </c>
      <c r="H30" s="2">
        <f t="shared" si="4"/>
        <v>2.0947176684881604E-2</v>
      </c>
      <c r="I30" s="2">
        <f t="shared" ref="I30" si="7">H30*5</f>
        <v>0.10473588342440802</v>
      </c>
      <c r="J30">
        <v>0.1047</v>
      </c>
    </row>
    <row r="31" spans="1:10" x14ac:dyDescent="0.2">
      <c r="G31" s="1"/>
      <c r="H31" s="2"/>
      <c r="I31" s="2"/>
    </row>
    <row r="32" spans="1:10" x14ac:dyDescent="0.2">
      <c r="E32" s="2"/>
    </row>
    <row r="33" spans="1:8" x14ac:dyDescent="0.2">
      <c r="E33" s="2"/>
    </row>
    <row r="36" spans="1:8" x14ac:dyDescent="0.2">
      <c r="A36" t="s">
        <v>1</v>
      </c>
      <c r="B36" s="3" t="s">
        <v>9</v>
      </c>
      <c r="C36" s="3"/>
      <c r="D36" s="3"/>
      <c r="E36" s="3"/>
      <c r="F36" s="3"/>
      <c r="G36" t="s">
        <v>10</v>
      </c>
    </row>
    <row r="37" spans="1:8" x14ac:dyDescent="0.2">
      <c r="A37" t="s">
        <v>27</v>
      </c>
      <c r="B37">
        <v>1.484</v>
      </c>
      <c r="C37">
        <v>1.5920000000000001</v>
      </c>
      <c r="D37">
        <v>1.5960000000000001</v>
      </c>
      <c r="E37">
        <v>1.421</v>
      </c>
      <c r="G37" s="1">
        <f xml:space="preserve"> AVERAGE(B37:F37)</f>
        <v>1.5232500000000002</v>
      </c>
      <c r="H37">
        <v>1.5229999999999999</v>
      </c>
    </row>
    <row r="38" spans="1:8" x14ac:dyDescent="0.2">
      <c r="A38" t="s">
        <v>28</v>
      </c>
      <c r="B38">
        <v>1.486</v>
      </c>
      <c r="C38">
        <v>1.2390000000000001</v>
      </c>
      <c r="D38">
        <v>1.1859999999999999</v>
      </c>
      <c r="E38">
        <v>1.222</v>
      </c>
      <c r="F38">
        <v>1.282</v>
      </c>
      <c r="G38" s="1">
        <f xml:space="preserve"> AVERAGE(B38:F38)</f>
        <v>1.2829999999999999</v>
      </c>
      <c r="H38">
        <v>1.2829999999999999</v>
      </c>
    </row>
    <row r="39" spans="1:8" x14ac:dyDescent="0.2">
      <c r="A39" t="s">
        <v>29</v>
      </c>
      <c r="B39">
        <v>1.071</v>
      </c>
      <c r="C39">
        <v>1.0569999999999999</v>
      </c>
      <c r="D39">
        <v>1.0760000000000001</v>
      </c>
      <c r="E39">
        <v>1.177</v>
      </c>
      <c r="F39">
        <v>0.95399999999999996</v>
      </c>
      <c r="G39" s="1">
        <f t="shared" ref="G39:G40" si="8" xml:space="preserve"> AVERAGE(B39:F39)</f>
        <v>1.0669999999999999</v>
      </c>
      <c r="H39">
        <v>1.0669999999999999</v>
      </c>
    </row>
    <row r="40" spans="1:8" x14ac:dyDescent="0.2">
      <c r="A40" t="s">
        <v>30</v>
      </c>
      <c r="B40">
        <v>1.393</v>
      </c>
      <c r="C40">
        <v>1.333</v>
      </c>
      <c r="D40">
        <v>1.028</v>
      </c>
      <c r="E40">
        <v>1.417</v>
      </c>
      <c r="F40">
        <v>1.028</v>
      </c>
      <c r="G40" s="1">
        <f t="shared" si="8"/>
        <v>1.2398</v>
      </c>
      <c r="H40">
        <v>1.24</v>
      </c>
    </row>
    <row r="41" spans="1:8" x14ac:dyDescent="0.2">
      <c r="G41" s="1"/>
    </row>
    <row r="42" spans="1:8" x14ac:dyDescent="0.2">
      <c r="E42" s="1"/>
    </row>
  </sheetData>
  <mergeCells count="5">
    <mergeCell ref="B1:F1"/>
    <mergeCell ref="B9:F9"/>
    <mergeCell ref="B17:F17"/>
    <mergeCell ref="B26:F26"/>
    <mergeCell ref="B36:F36"/>
  </mergeCells>
  <phoneticPr fontId="3" type="noConversion"/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Values</vt:lpstr>
      <vt:lpstr>20160906</vt:lpstr>
      <vt:lpstr>20160913</vt:lpstr>
      <vt:lpstr>20160918</vt:lpstr>
      <vt:lpstr>20160919</vt:lpstr>
      <vt:lpstr>20160923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2016-09-23T19:34:34Z</cp:lastPrinted>
  <dcterms:created xsi:type="dcterms:W3CDTF">2016-08-05T16:56:20Z</dcterms:created>
  <dcterms:modified xsi:type="dcterms:W3CDTF">2016-09-23T19:37:07Z</dcterms:modified>
</cp:coreProperties>
</file>