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Shared drives/LaRocque Lab/Lab members data folders/Joel Fernandez/Interhomolog manuscript/Files for G3 resubmission R1/R1 Supplemental data/"/>
    </mc:Choice>
  </mc:AlternateContent>
  <xr:revisionPtr revIDLastSave="0" documentId="13_ncr:1_{97AA35AB-6BC7-EB42-8F07-2BC0CDF19611}" xr6:coauthVersionLast="36" xr6:coauthVersionMax="36" xr10:uidLastSave="{00000000-0000-0000-0000-000000000000}"/>
  <bookViews>
    <workbookView xWindow="23400" yWindow="1440" windowWidth="25600" windowHeight="1418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D48" i="1"/>
  <c r="C48" i="1"/>
  <c r="C46" i="1"/>
  <c r="E20" i="1"/>
  <c r="F20" i="1"/>
  <c r="C10" i="1"/>
  <c r="F46" i="1" l="1"/>
  <c r="F45" i="1"/>
  <c r="F42" i="1"/>
  <c r="F43" i="1" s="1"/>
  <c r="E46" i="1"/>
  <c r="E45" i="1"/>
  <c r="F19" i="1"/>
  <c r="E19" i="1"/>
  <c r="E48" i="1"/>
  <c r="E42" i="1"/>
  <c r="E43" i="1" s="1"/>
  <c r="F34" i="1"/>
  <c r="E34" i="1"/>
  <c r="F33" i="1"/>
  <c r="E33" i="1"/>
  <c r="F16" i="1"/>
  <c r="F17" i="1" s="1"/>
  <c r="E16" i="1"/>
  <c r="E17" i="1" s="1"/>
  <c r="F9" i="1"/>
  <c r="F10" i="1" s="1"/>
  <c r="E9" i="1"/>
  <c r="E10" i="1" s="1"/>
  <c r="F48" i="1"/>
</calcChain>
</file>

<file path=xl/sharedStrings.xml><?xml version="1.0" encoding="utf-8"?>
<sst xmlns="http://schemas.openxmlformats.org/spreadsheetml/2006/main" count="61" uniqueCount="36">
  <si>
    <t>Intrachromosomal HR</t>
  </si>
  <si>
    <t>Interhomolog HR</t>
  </si>
  <si>
    <t>DR-white/iwhiteΔ9 1</t>
  </si>
  <si>
    <t>DR-white/iwhiteΔ9 2</t>
  </si>
  <si>
    <t>DR-white/iwhiteΔ9 3</t>
  </si>
  <si>
    <t>DR-white/iwhiteΔ9 4</t>
  </si>
  <si>
    <t>DR-white/iwhiteΔ9 5</t>
  </si>
  <si>
    <t>DR-whiteΔ9/iwhite 1</t>
  </si>
  <si>
    <t>DR-whiteΔ9/iwhite 2</t>
  </si>
  <si>
    <t>DR-whiteΔ9/iwhite 3</t>
  </si>
  <si>
    <t>DR-whiteΔ9/iwhite 4</t>
  </si>
  <si>
    <t>DR-whiteΔ9/iwhite 5</t>
  </si>
  <si>
    <t>DR-whiteΔ9/iwhite 7</t>
  </si>
  <si>
    <t>DR-whiteΔ9/iwhite 8</t>
  </si>
  <si>
    <t>DR-whiteΔ9/iwhite 6</t>
  </si>
  <si>
    <t>Mean</t>
  </si>
  <si>
    <t>S.E.M</t>
  </si>
  <si>
    <t>Sex</t>
  </si>
  <si>
    <t>Combined</t>
  </si>
  <si>
    <t>Male</t>
  </si>
  <si>
    <t>Female</t>
  </si>
  <si>
    <t>NHEJ with processing</t>
  </si>
  <si>
    <t>Total HR</t>
  </si>
  <si>
    <t>female v. male</t>
  </si>
  <si>
    <t xml:space="preserve">Sample name           </t>
  </si>
  <si>
    <t>Proportion of total HR events (2)</t>
  </si>
  <si>
    <t>P value (3)</t>
  </si>
  <si>
    <t>P value</t>
  </si>
  <si>
    <t>(2) Data reported as "combined" for intrachromosomal and interhomolog HR is summarized in Figure 3.</t>
  </si>
  <si>
    <t>DR-white/iwhiteΔ9  v. DR-whiteΔ9/ iwhite (combined)</t>
  </si>
  <si>
    <t>Proportion of repair out of detectable repair events (1)</t>
  </si>
  <si>
    <t>&lt;0.00001</t>
  </si>
  <si>
    <t>&lt; 0.00001</t>
  </si>
  <si>
    <r>
      <rPr>
        <b/>
        <sz val="11"/>
        <color theme="1"/>
        <rFont val="Arial"/>
        <family val="2"/>
      </rPr>
      <t xml:space="preserve">Supplemental Table S1: </t>
    </r>
    <r>
      <rPr>
        <sz val="11"/>
        <color theme="1"/>
        <rFont val="Arial"/>
        <family val="2"/>
      </rPr>
      <t xml:space="preserve">Proportion of NHEJ with processing, intrachromosomal HR and interhomolog HR repair in male and female adults using TIDE analysis </t>
    </r>
  </si>
  <si>
    <t>(1) TIDE-detectable repair events include NHEJ associated with indels (+/- 1 to 35 nucleotides) and total HR events (intrachromosomal HR and interhomolog HR). Porportion of undetectable events with 0 nucleotide change is omitted, as this could result from no DSB, precise NHEJ, or intersister HR.</t>
  </si>
  <si>
    <t>(3) All P values were determined by two-tailed unpaired Student's t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</si>
</sst>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/>
    <xf numFmtId="0" fontId="1" fillId="0" borderId="0" xfId="0" applyFont="1" applyBorder="1"/>
    <xf numFmtId="0" fontId="1" fillId="2" borderId="0" xfId="0" applyFont="1" applyFill="1"/>
    <xf numFmtId="0" fontId="2" fillId="2" borderId="0" xfId="0" applyFont="1" applyFill="1"/>
    <xf numFmtId="49" fontId="2" fillId="0" borderId="0" xfId="0" applyNumberFormat="1" applyFont="1" applyAlignment="1">
      <alignment wrapText="1"/>
    </xf>
    <xf numFmtId="0" fontId="4" fillId="0" borderId="0" xfId="0" applyFont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2" fontId="1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2" fontId="2" fillId="2" borderId="0" xfId="0" applyNumberFormat="1" applyFont="1" applyFill="1"/>
    <xf numFmtId="2" fontId="3" fillId="2" borderId="1" xfId="0" applyNumberFormat="1" applyFont="1" applyFill="1" applyBorder="1" applyAlignment="1"/>
    <xf numFmtId="2" fontId="1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1" fillId="0" borderId="6" xfId="0" applyFont="1" applyBorder="1"/>
    <xf numFmtId="0" fontId="1" fillId="0" borderId="7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F49" totalsRowShown="0" headerRowDxfId="2" dataDxfId="1" headerRowBorderDxfId="0">
  <autoFilter ref="A3:F49" xr:uid="{00000000-0009-0000-0100-000002000000}"/>
  <tableColumns count="6">
    <tableColumn id="4" xr3:uid="{00000000-0010-0000-0000-000004000000}" name="Sex" dataDxfId="8"/>
    <tableColumn id="1" xr3:uid="{00000000-0010-0000-0000-000001000000}" name="Sample name           " dataDxfId="7"/>
    <tableColumn id="6" xr3:uid="{861969A4-5198-E040-B5BB-83A1327E65D1}" name="NHEJ with processing" dataDxfId="6"/>
    <tableColumn id="5" xr3:uid="{8BB12033-227A-E547-A176-57470EC6FC7B}" name="Total HR" dataDxfId="5"/>
    <tableColumn id="2" xr3:uid="{00000000-0010-0000-0000-000002000000}" name="Intrachromosomal HR" dataDxfId="4"/>
    <tableColumn id="3" xr3:uid="{00000000-0010-0000-0000-000003000000}" name="Interhomolog HR" dataDxfId="3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A32" zoomScaleNormal="100" workbookViewId="0">
      <selection activeCell="A52" sqref="A52:F52"/>
    </sheetView>
  </sheetViews>
  <sheetFormatPr baseColWidth="10" defaultRowHeight="13" x14ac:dyDescent="0.15"/>
  <cols>
    <col min="1" max="1" width="14" style="1" customWidth="1"/>
    <col min="2" max="2" width="16.33203125" style="1" customWidth="1"/>
    <col min="3" max="3" width="10.83203125" style="1" customWidth="1"/>
    <col min="4" max="4" width="8.6640625" style="1" customWidth="1"/>
    <col min="5" max="5" width="16.33203125" style="1" customWidth="1"/>
    <col min="6" max="6" width="12" style="1" customWidth="1"/>
    <col min="7" max="16384" width="10.83203125" style="1"/>
  </cols>
  <sheetData>
    <row r="1" spans="1:6" ht="31" customHeight="1" thickBot="1" x14ac:dyDescent="0.2">
      <c r="A1" s="29" t="s">
        <v>33</v>
      </c>
      <c r="B1" s="30"/>
      <c r="C1" s="30"/>
      <c r="D1" s="30"/>
      <c r="E1" s="30"/>
      <c r="F1" s="31"/>
    </row>
    <row r="2" spans="1:6" ht="41" customHeight="1" x14ac:dyDescent="0.15">
      <c r="A2" s="9"/>
      <c r="B2" s="9"/>
      <c r="C2" s="25" t="s">
        <v>30</v>
      </c>
      <c r="D2" s="25"/>
      <c r="E2" s="10" t="s">
        <v>25</v>
      </c>
      <c r="F2" s="10"/>
    </row>
    <row r="3" spans="1:6" ht="28" x14ac:dyDescent="0.15">
      <c r="A3" s="23" t="s">
        <v>17</v>
      </c>
      <c r="B3" s="24" t="s">
        <v>24</v>
      </c>
      <c r="C3" s="26" t="s">
        <v>21</v>
      </c>
      <c r="D3" s="24" t="s">
        <v>22</v>
      </c>
      <c r="E3" s="26" t="s">
        <v>0</v>
      </c>
      <c r="F3" s="27" t="s">
        <v>1</v>
      </c>
    </row>
    <row r="4" spans="1:6" x14ac:dyDescent="0.15">
      <c r="A4" s="6" t="s">
        <v>19</v>
      </c>
      <c r="B4" s="5" t="s">
        <v>2</v>
      </c>
      <c r="C4" s="16">
        <v>88.219178082191789</v>
      </c>
      <c r="D4" s="16">
        <v>11.780821917808211</v>
      </c>
      <c r="E4" s="16">
        <v>100</v>
      </c>
      <c r="F4" s="16">
        <v>0</v>
      </c>
    </row>
    <row r="5" spans="1:6" x14ac:dyDescent="0.15">
      <c r="A5" s="5"/>
      <c r="B5" s="5" t="s">
        <v>3</v>
      </c>
      <c r="C5" s="16">
        <v>27.307692307692299</v>
      </c>
      <c r="D5" s="16">
        <v>72.692307692307708</v>
      </c>
      <c r="E5" s="16">
        <v>99.470899470000006</v>
      </c>
      <c r="F5" s="16">
        <v>0.52910052910000005</v>
      </c>
    </row>
    <row r="6" spans="1:6" x14ac:dyDescent="0.15">
      <c r="A6" s="5"/>
      <c r="B6" s="5" t="s">
        <v>4</v>
      </c>
      <c r="C6" s="16">
        <v>57.760814249363875</v>
      </c>
      <c r="D6" s="16">
        <v>42.239185750636125</v>
      </c>
      <c r="E6" s="16">
        <v>99.397590359999995</v>
      </c>
      <c r="F6" s="16">
        <v>0.60240963859999996</v>
      </c>
    </row>
    <row r="7" spans="1:6" x14ac:dyDescent="0.15">
      <c r="A7" s="5"/>
      <c r="B7" s="5" t="s">
        <v>5</v>
      </c>
      <c r="C7" s="16">
        <v>70.229007633587784</v>
      </c>
      <c r="D7" s="16">
        <v>29.770992366412216</v>
      </c>
      <c r="E7" s="16">
        <v>100</v>
      </c>
      <c r="F7" s="16">
        <v>0</v>
      </c>
    </row>
    <row r="8" spans="1:6" x14ac:dyDescent="0.15">
      <c r="A8" s="5"/>
      <c r="B8" s="5" t="s">
        <v>6</v>
      </c>
      <c r="C8" s="16">
        <v>85.606060606060609</v>
      </c>
      <c r="D8" s="16">
        <v>14.393939393939391</v>
      </c>
      <c r="E8" s="16">
        <v>100</v>
      </c>
      <c r="F8" s="16">
        <v>0</v>
      </c>
    </row>
    <row r="9" spans="1:6" x14ac:dyDescent="0.15">
      <c r="A9" s="5"/>
      <c r="B9" s="11" t="s">
        <v>15</v>
      </c>
      <c r="C9" s="17">
        <v>65.824550575779284</v>
      </c>
      <c r="D9" s="17">
        <v>34.17544942422073</v>
      </c>
      <c r="E9" s="18">
        <f>AVERAGE(E4:E8)</f>
        <v>99.773697966</v>
      </c>
      <c r="F9" s="18">
        <f>AVERAGE(F4:F8)</f>
        <v>0.22630203354000003</v>
      </c>
    </row>
    <row r="10" spans="1:6" x14ac:dyDescent="0.15">
      <c r="A10" s="5"/>
      <c r="B10" s="11" t="s">
        <v>16</v>
      </c>
      <c r="C10" s="19">
        <f t="shared" ref="C10" si="0">STDEV(C3:C7)/SQRT(C9)</f>
        <v>3.1598163986722008</v>
      </c>
      <c r="D10" s="17">
        <v>11.092337302365582</v>
      </c>
      <c r="E10" s="18">
        <f>(STDEV(E4:E9))/(SQRT(COUNT(E4:E9)))</f>
        <v>0.11354612752071652</v>
      </c>
      <c r="F10" s="18">
        <f>(STDEV(F4:F9))/(SQRT(COUNT(F4:F9)))</f>
        <v>0.11354612728613662</v>
      </c>
    </row>
    <row r="11" spans="1:6" x14ac:dyDescent="0.15">
      <c r="C11" s="20"/>
      <c r="D11" s="20"/>
      <c r="E11" s="20"/>
      <c r="F11" s="20"/>
    </row>
    <row r="12" spans="1:6" x14ac:dyDescent="0.15">
      <c r="A12" s="3" t="s">
        <v>20</v>
      </c>
      <c r="B12" s="1" t="s">
        <v>2</v>
      </c>
      <c r="C12" s="20">
        <v>81.506849320000001</v>
      </c>
      <c r="D12" s="20">
        <v>18.493150679999999</v>
      </c>
      <c r="E12" s="20">
        <v>100</v>
      </c>
      <c r="F12" s="20">
        <v>0</v>
      </c>
    </row>
    <row r="13" spans="1:6" x14ac:dyDescent="0.15">
      <c r="B13" s="1" t="s">
        <v>3</v>
      </c>
      <c r="C13" s="20">
        <v>52.96610169491526</v>
      </c>
      <c r="D13" s="20">
        <v>47.03389830508474</v>
      </c>
      <c r="E13" s="20">
        <v>100</v>
      </c>
      <c r="F13" s="20">
        <v>0</v>
      </c>
    </row>
    <row r="14" spans="1:6" x14ac:dyDescent="0.15">
      <c r="B14" s="1" t="s">
        <v>4</v>
      </c>
      <c r="C14" s="20">
        <v>59.756097560975611</v>
      </c>
      <c r="D14" s="20">
        <v>40.243902439024389</v>
      </c>
      <c r="E14" s="20">
        <v>91.666666669999998</v>
      </c>
      <c r="F14" s="20">
        <v>8.3333333330000006</v>
      </c>
    </row>
    <row r="15" spans="1:6" x14ac:dyDescent="0.15">
      <c r="B15" s="1" t="s">
        <v>5</v>
      </c>
      <c r="C15" s="20">
        <v>93.393393393393396</v>
      </c>
      <c r="D15" s="20">
        <v>6.6066066066066043</v>
      </c>
      <c r="E15" s="20">
        <v>100</v>
      </c>
      <c r="F15" s="20">
        <v>0</v>
      </c>
    </row>
    <row r="16" spans="1:6" x14ac:dyDescent="0.15">
      <c r="B16" s="12" t="s">
        <v>15</v>
      </c>
      <c r="C16" s="21">
        <v>71.90561049232106</v>
      </c>
      <c r="D16" s="21">
        <v>28.094389507678937</v>
      </c>
      <c r="E16" s="22">
        <f>AVERAGE(E11:E15)</f>
        <v>97.916666667499996</v>
      </c>
      <c r="F16" s="22">
        <f>AVERAGE(F11:F15)</f>
        <v>2.0833333332500001</v>
      </c>
    </row>
    <row r="17" spans="1:9" x14ac:dyDescent="0.15">
      <c r="B17" s="12" t="s">
        <v>16</v>
      </c>
      <c r="C17" s="21">
        <v>9.3995756064910125</v>
      </c>
      <c r="D17" s="21">
        <v>9.3995756064910001</v>
      </c>
      <c r="E17" s="22">
        <f>(STDEV(E12:E16))/(SQRT(COUNT(E12:E16)))</f>
        <v>1.6137430602742602</v>
      </c>
      <c r="F17" s="22">
        <f>(STDEV(F12:F16))/(SQRT(COUNT(F12:F16)))</f>
        <v>1.6137430608552072</v>
      </c>
    </row>
    <row r="18" spans="1:9" x14ac:dyDescent="0.15">
      <c r="B18" s="12"/>
      <c r="C18" s="21"/>
      <c r="D18" s="21"/>
      <c r="E18" s="22"/>
      <c r="F18" s="22"/>
    </row>
    <row r="19" spans="1:9" x14ac:dyDescent="0.15">
      <c r="A19" s="6" t="s">
        <v>18</v>
      </c>
      <c r="B19" s="11" t="s">
        <v>15</v>
      </c>
      <c r="C19" s="17">
        <v>68.527243872020065</v>
      </c>
      <c r="D19" s="17">
        <v>31.472756127979931</v>
      </c>
      <c r="E19" s="18">
        <f>AVERAGE(E4:E8,E12:E15)</f>
        <v>98.94835072222223</v>
      </c>
      <c r="F19" s="18">
        <f>AVERAGE(F4:F8,F12:F15)</f>
        <v>1.0516492778555557</v>
      </c>
    </row>
    <row r="20" spans="1:9" x14ac:dyDescent="0.15">
      <c r="A20" s="5"/>
      <c r="B20" s="11" t="s">
        <v>16</v>
      </c>
      <c r="C20" s="17">
        <v>7.0742092166300781</v>
      </c>
      <c r="D20" s="17">
        <v>7.0742092166300852</v>
      </c>
      <c r="E20" s="18">
        <f>(STDEV(E4:E8,E12:E15))/(SQRT(COUNT(E4:E8,E12:E15)))</f>
        <v>0.91388664279309328</v>
      </c>
      <c r="F20" s="18">
        <f>(STDEV(F4:F8,F12:F15))/(SQRT(COUNT(F4:F8,F12:F15)))</f>
        <v>0.91388664314179124</v>
      </c>
    </row>
    <row r="21" spans="1:9" x14ac:dyDescent="0.15">
      <c r="C21" s="20"/>
      <c r="D21" s="20"/>
      <c r="E21" s="20"/>
      <c r="F21" s="20"/>
    </row>
    <row r="22" spans="1:9" ht="14" x14ac:dyDescent="0.15">
      <c r="A22" s="13" t="s">
        <v>26</v>
      </c>
      <c r="B22" s="2" t="s">
        <v>23</v>
      </c>
      <c r="C22" s="22">
        <f>_xlfn.T.TEST(C4:C8,C12:C15,2,3)</f>
        <v>0.68830325778735313</v>
      </c>
      <c r="D22" s="22">
        <f>_xlfn.T.TEST(D4:D8,D12:D15,2,3)</f>
        <v>0.68830325778735224</v>
      </c>
      <c r="E22" s="22">
        <f>_xlfn.T.TEST(E4:E8,E12:E15,2,3)</f>
        <v>0.4387815451007781</v>
      </c>
      <c r="F22" s="22">
        <f>_xlfn.T.TEST(F4:F8,F12:F15,2,3)</f>
        <v>0.43878154497937139</v>
      </c>
    </row>
    <row r="23" spans="1:9" hidden="1" x14ac:dyDescent="0.15">
      <c r="C23" s="20"/>
      <c r="D23" s="20"/>
      <c r="E23" s="20"/>
      <c r="F23" s="20"/>
    </row>
    <row r="24" spans="1:9" x14ac:dyDescent="0.15">
      <c r="C24" s="20"/>
      <c r="D24" s="20"/>
      <c r="E24" s="20"/>
      <c r="F24" s="20"/>
    </row>
    <row r="25" spans="1:9" x14ac:dyDescent="0.15">
      <c r="A25" s="6" t="s">
        <v>19</v>
      </c>
      <c r="B25" s="5" t="s">
        <v>7</v>
      </c>
      <c r="C25" s="16">
        <v>74.874371859296488</v>
      </c>
      <c r="D25" s="16">
        <v>25.125628140703512</v>
      </c>
      <c r="E25" s="16">
        <v>94</v>
      </c>
      <c r="F25" s="16">
        <v>6</v>
      </c>
    </row>
    <row r="26" spans="1:9" x14ac:dyDescent="0.15">
      <c r="A26" s="5"/>
      <c r="B26" s="5" t="s">
        <v>8</v>
      </c>
      <c r="C26" s="16">
        <v>83.842794759825338</v>
      </c>
      <c r="D26" s="16">
        <v>16.157205240174662</v>
      </c>
      <c r="E26" s="16">
        <v>59.459459459999998</v>
      </c>
      <c r="F26" s="16">
        <v>40.540540540000002</v>
      </c>
    </row>
    <row r="27" spans="1:9" x14ac:dyDescent="0.15">
      <c r="A27" s="5"/>
      <c r="B27" s="5" t="s">
        <v>9</v>
      </c>
      <c r="C27" s="16">
        <v>38.626609442060087</v>
      </c>
      <c r="D27" s="16">
        <v>61.373390557939913</v>
      </c>
      <c r="E27" s="16">
        <v>79.720279719999994</v>
      </c>
      <c r="F27" s="16">
        <v>20.279720279999999</v>
      </c>
    </row>
    <row r="28" spans="1:9" ht="15" customHeight="1" x14ac:dyDescent="0.15">
      <c r="A28" s="5"/>
      <c r="B28" s="5" t="s">
        <v>10</v>
      </c>
      <c r="C28" s="16">
        <v>76.086956521739125</v>
      </c>
      <c r="D28" s="16">
        <v>23.913043478260875</v>
      </c>
      <c r="E28" s="16">
        <v>87.878787880000004</v>
      </c>
      <c r="F28" s="16">
        <v>12.121212119999999</v>
      </c>
      <c r="I28" s="8"/>
    </row>
    <row r="29" spans="1:9" x14ac:dyDescent="0.15">
      <c r="A29" s="5"/>
      <c r="B29" s="5" t="s">
        <v>11</v>
      </c>
      <c r="C29" s="16">
        <v>65.030674846625772</v>
      </c>
      <c r="D29" s="16">
        <v>34.969325153374228</v>
      </c>
      <c r="E29" s="16">
        <v>94.736842109999998</v>
      </c>
      <c r="F29" s="16">
        <v>5.263157895</v>
      </c>
    </row>
    <row r="30" spans="1:9" x14ac:dyDescent="0.15">
      <c r="A30" s="5"/>
      <c r="B30" s="5" t="s">
        <v>14</v>
      </c>
      <c r="C30" s="16">
        <v>77.981651376146786</v>
      </c>
      <c r="D30" s="16">
        <v>22.018348623853214</v>
      </c>
      <c r="E30" s="16">
        <v>77.083333330000002</v>
      </c>
      <c r="F30" s="16">
        <v>22.916666670000001</v>
      </c>
    </row>
    <row r="31" spans="1:9" x14ac:dyDescent="0.15">
      <c r="A31" s="5"/>
      <c r="B31" s="5" t="s">
        <v>12</v>
      </c>
      <c r="C31" s="16">
        <v>55.405405405405418</v>
      </c>
      <c r="D31" s="16">
        <v>44.594594594594582</v>
      </c>
      <c r="E31" s="16">
        <v>75.757575759999995</v>
      </c>
      <c r="F31" s="16">
        <v>24.242424239999998</v>
      </c>
    </row>
    <row r="32" spans="1:9" x14ac:dyDescent="0.15">
      <c r="A32" s="5"/>
      <c r="B32" s="5" t="s">
        <v>13</v>
      </c>
      <c r="C32" s="16">
        <v>33.950617283950614</v>
      </c>
      <c r="D32" s="16">
        <v>66.049382716049394</v>
      </c>
      <c r="E32" s="16">
        <v>70.093457939999993</v>
      </c>
      <c r="F32" s="16">
        <v>29.90654206</v>
      </c>
    </row>
    <row r="33" spans="1:6" x14ac:dyDescent="0.15">
      <c r="A33" s="5"/>
      <c r="B33" s="11" t="s">
        <v>15</v>
      </c>
      <c r="C33" s="17">
        <v>63.22488518688121</v>
      </c>
      <c r="D33" s="17">
        <v>36.775114813118805</v>
      </c>
      <c r="E33" s="18">
        <f>AVERAGE(E25:E32)</f>
        <v>79.841217025000006</v>
      </c>
      <c r="F33" s="18">
        <f>AVERAGE(F25:F32)</f>
        <v>20.158782975624998</v>
      </c>
    </row>
    <row r="34" spans="1:6" x14ac:dyDescent="0.15">
      <c r="A34" s="5"/>
      <c r="B34" s="11" t="s">
        <v>16</v>
      </c>
      <c r="C34" s="17">
        <v>6.212973867107964</v>
      </c>
      <c r="D34" s="17">
        <v>6.2129738671079728</v>
      </c>
      <c r="E34" s="18">
        <f>(STDEV(E25:E32))/(SQRT(COUNT(E25:E32)))</f>
        <v>4.2713431522533547</v>
      </c>
      <c r="F34" s="18">
        <f>(STDEV(F25:F32))/(SQRT(COUNT(F25:F32)))</f>
        <v>4.271343151942026</v>
      </c>
    </row>
    <row r="35" spans="1:6" x14ac:dyDescent="0.15">
      <c r="C35" s="20"/>
      <c r="D35" s="20"/>
      <c r="E35" s="20"/>
      <c r="F35" s="20"/>
    </row>
    <row r="36" spans="1:6" x14ac:dyDescent="0.15">
      <c r="A36" s="3" t="s">
        <v>20</v>
      </c>
      <c r="B36" s="1" t="s">
        <v>7</v>
      </c>
      <c r="C36" s="20">
        <v>66.839378238341965</v>
      </c>
      <c r="D36" s="20">
        <v>33.160621761658035</v>
      </c>
      <c r="E36" s="20">
        <v>71.875</v>
      </c>
      <c r="F36" s="20">
        <v>28.125</v>
      </c>
    </row>
    <row r="37" spans="1:6" x14ac:dyDescent="0.15">
      <c r="B37" s="1" t="s">
        <v>8</v>
      </c>
      <c r="C37" s="20">
        <v>35.021097046413502</v>
      </c>
      <c r="D37" s="20">
        <v>64.978902953586498</v>
      </c>
      <c r="E37" s="20">
        <v>65.584415579999998</v>
      </c>
      <c r="F37" s="20">
        <v>34.415584420000002</v>
      </c>
    </row>
    <row r="38" spans="1:6" x14ac:dyDescent="0.15">
      <c r="B38" s="1" t="s">
        <v>9</v>
      </c>
      <c r="C38" s="20">
        <v>15.207373271889397</v>
      </c>
      <c r="D38" s="20">
        <v>84.792626728110605</v>
      </c>
      <c r="E38" s="20">
        <v>92.391304349999999</v>
      </c>
      <c r="F38" s="20">
        <v>7.6086956519999998</v>
      </c>
    </row>
    <row r="39" spans="1:6" x14ac:dyDescent="0.15">
      <c r="B39" s="1" t="s">
        <v>10</v>
      </c>
      <c r="C39" s="20">
        <v>32.365145228215773</v>
      </c>
      <c r="D39" s="20">
        <v>67.634854771784234</v>
      </c>
      <c r="E39" s="20">
        <v>75.460122699999999</v>
      </c>
      <c r="F39" s="20">
        <v>24.539877300000001</v>
      </c>
    </row>
    <row r="40" spans="1:6" x14ac:dyDescent="0.15">
      <c r="B40" s="1" t="s">
        <v>11</v>
      </c>
      <c r="C40" s="20">
        <v>36</v>
      </c>
      <c r="D40" s="20">
        <v>64</v>
      </c>
      <c r="E40" s="20">
        <v>63.75</v>
      </c>
      <c r="F40" s="20">
        <v>36.25</v>
      </c>
    </row>
    <row r="41" spans="1:6" x14ac:dyDescent="0.15">
      <c r="B41" s="1" t="s">
        <v>14</v>
      </c>
      <c r="C41" s="20">
        <v>26.415094339622641</v>
      </c>
      <c r="D41" s="20">
        <v>73.584905660377359</v>
      </c>
      <c r="E41" s="20">
        <v>68.717948719999995</v>
      </c>
      <c r="F41" s="20">
        <v>31.282051280000001</v>
      </c>
    </row>
    <row r="42" spans="1:6" x14ac:dyDescent="0.15">
      <c r="B42" s="12" t="s">
        <v>15</v>
      </c>
      <c r="C42" s="21">
        <v>35.30801468741388</v>
      </c>
      <c r="D42" s="21">
        <v>64.691985312586112</v>
      </c>
      <c r="E42" s="22">
        <f>AVERAGE(E36:E41)</f>
        <v>72.963131891666663</v>
      </c>
      <c r="F42" s="22">
        <f>AVERAGE(F36:F41)</f>
        <v>27.036868108666667</v>
      </c>
    </row>
    <row r="43" spans="1:6" x14ac:dyDescent="0.15">
      <c r="B43" s="12" t="s">
        <v>16</v>
      </c>
      <c r="C43" s="21">
        <v>7.0393379212060614</v>
      </c>
      <c r="D43" s="21">
        <v>7.0393379212060614</v>
      </c>
      <c r="E43" s="22">
        <f>(STDEV(E36:E42))/(SQRT(COUNT(E36:E42)))</f>
        <v>3.5930545202933581</v>
      </c>
      <c r="F43" s="22">
        <f>(STDEV(F36:F42))/(SQRT(COUNT(F36:F42)))</f>
        <v>3.5930545200358326</v>
      </c>
    </row>
    <row r="44" spans="1:6" x14ac:dyDescent="0.15">
      <c r="C44" s="20"/>
      <c r="D44" s="20"/>
      <c r="E44" s="20"/>
      <c r="F44" s="20"/>
    </row>
    <row r="45" spans="1:6" x14ac:dyDescent="0.15">
      <c r="A45" s="6" t="s">
        <v>18</v>
      </c>
      <c r="B45" s="11" t="s">
        <v>15</v>
      </c>
      <c r="C45" s="17">
        <v>51.260512115680925</v>
      </c>
      <c r="D45" s="17">
        <v>48.739487884319082</v>
      </c>
      <c r="E45" s="18">
        <f>AVERAGE(E25:E32,E36:E41)</f>
        <v>76.893466253571447</v>
      </c>
      <c r="F45" s="18">
        <f>AVERAGE(F25:F32,F36:F41)</f>
        <v>23.106533746928569</v>
      </c>
    </row>
    <row r="46" spans="1:6" x14ac:dyDescent="0.15">
      <c r="A46" s="5"/>
      <c r="B46" s="11" t="s">
        <v>16</v>
      </c>
      <c r="C46" s="17">
        <f t="shared" ref="C46:D46" si="1">STDEV(C30:C43)/SQRT(C45)</f>
        <v>3.1386647087686042</v>
      </c>
      <c r="D46" s="17">
        <v>6.035198046429243</v>
      </c>
      <c r="E46" s="18">
        <f>(STDEV(E25:E32,E36:E41))/(SQRT(COUNT(E25:E32,E36:E41)))</f>
        <v>3.0796260737288921</v>
      </c>
      <c r="F46" s="18">
        <f>(STDEV(F25:F32,F36:F41))/(SQRT(COUNT(F25:F32,F36:F41)))</f>
        <v>3.0796260735144734</v>
      </c>
    </row>
    <row r="47" spans="1:6" x14ac:dyDescent="0.15">
      <c r="C47" s="20"/>
      <c r="D47" s="20"/>
      <c r="E47" s="20"/>
      <c r="F47" s="20"/>
    </row>
    <row r="48" spans="1:6" ht="14" x14ac:dyDescent="0.15">
      <c r="A48" s="7" t="s">
        <v>27</v>
      </c>
      <c r="B48" s="2" t="s">
        <v>23</v>
      </c>
      <c r="C48" s="22">
        <f>_xlfn.T.TEST(C25:C32,C36:C41,2,3)</f>
        <v>1.4359855075996335E-2</v>
      </c>
      <c r="D48" s="22">
        <f>_xlfn.T.TEST(D25:D32,D36:D41,2,3)</f>
        <v>1.4359855075996403E-2</v>
      </c>
      <c r="E48" s="22">
        <f>_xlfn.T.TEST(E25:E32,E36:E41,2,3)</f>
        <v>0.27659166198246765</v>
      </c>
      <c r="F48" s="22">
        <f>_xlfn.T.TEST(F25:F32,F36:F41,2,3)</f>
        <v>0.27659166196885354</v>
      </c>
    </row>
    <row r="49" spans="1:6" ht="42" customHeight="1" x14ac:dyDescent="0.15">
      <c r="A49" s="7" t="s">
        <v>27</v>
      </c>
      <c r="B49" s="28" t="s">
        <v>29</v>
      </c>
      <c r="C49" s="22">
        <v>7.9760837663704981E-2</v>
      </c>
      <c r="D49" s="22">
        <v>7.9760837663704842E-2</v>
      </c>
      <c r="E49" s="21" t="s">
        <v>32</v>
      </c>
      <c r="F49" s="21" t="s">
        <v>31</v>
      </c>
    </row>
    <row r="50" spans="1:6" ht="40" customHeight="1" x14ac:dyDescent="0.15">
      <c r="A50" s="14" t="s">
        <v>34</v>
      </c>
      <c r="B50" s="14"/>
      <c r="C50" s="14"/>
      <c r="D50" s="14"/>
      <c r="E50" s="14"/>
      <c r="F50" s="14"/>
    </row>
    <row r="51" spans="1:6" x14ac:dyDescent="0.15">
      <c r="A51" s="4" t="s">
        <v>28</v>
      </c>
      <c r="B51" s="4"/>
      <c r="C51" s="4"/>
      <c r="D51" s="4"/>
      <c r="E51" s="4"/>
      <c r="F51" s="4"/>
    </row>
    <row r="52" spans="1:6" x14ac:dyDescent="0.15">
      <c r="A52" s="15" t="s">
        <v>35</v>
      </c>
      <c r="B52" s="15"/>
      <c r="C52" s="15"/>
      <c r="D52" s="15"/>
      <c r="E52" s="15"/>
      <c r="F52" s="15"/>
    </row>
  </sheetData>
  <mergeCells count="5">
    <mergeCell ref="A1:F1"/>
    <mergeCell ref="C2:D2"/>
    <mergeCell ref="A50:F50"/>
    <mergeCell ref="E2:F2"/>
    <mergeCell ref="A52:F52"/>
  </mergeCells>
  <pageMargins left="0.7" right="0.7" top="0.75" bottom="0.75" header="0.3" footer="0.3"/>
  <pageSetup scale="94"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Jan LaRocque</cp:lastModifiedBy>
  <cp:lastPrinted>2019-09-05T13:04:52Z</cp:lastPrinted>
  <dcterms:created xsi:type="dcterms:W3CDTF">2019-08-01T18:38:27Z</dcterms:created>
  <dcterms:modified xsi:type="dcterms:W3CDTF">2019-09-05T16:07:59Z</dcterms:modified>
</cp:coreProperties>
</file>