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an\Documents\25_Papers\01_FirstAuthor\01_EquilibriumAnalysis_MHC_Diversity\16_SubmittedFiles\"/>
    </mc:Choice>
  </mc:AlternateContent>
  <bookViews>
    <workbookView xWindow="0" yWindow="0" windowWidth="23040" windowHeight="9408"/>
  </bookViews>
  <sheets>
    <sheet name="Table_S5__Random_Exp__Overlap" sheetId="4" r:id="rId1"/>
  </sheets>
  <definedNames>
    <definedName name="_xlnm._FilterDatabase" localSheetId="0" hidden="1">Table_S5__Random_Exp__Overlap!$A$14:$U$494</definedName>
  </definedNames>
  <calcPr calcId="152511"/>
</workbook>
</file>

<file path=xl/calcChain.xml><?xml version="1.0" encoding="utf-8"?>
<calcChain xmlns="http://schemas.openxmlformats.org/spreadsheetml/2006/main">
  <c r="S494" i="4" l="1"/>
  <c r="P494" i="4"/>
  <c r="O494" i="4"/>
  <c r="M494" i="4"/>
  <c r="U494" i="4" s="1"/>
  <c r="L494" i="4"/>
  <c r="R494" i="4" s="1"/>
  <c r="J494" i="4"/>
  <c r="G494" i="4"/>
  <c r="D494" i="4"/>
  <c r="S493" i="4"/>
  <c r="P493" i="4"/>
  <c r="O493" i="4"/>
  <c r="M493" i="4"/>
  <c r="U493" i="4" s="1"/>
  <c r="L493" i="4"/>
  <c r="R493" i="4" s="1"/>
  <c r="J493" i="4"/>
  <c r="G493" i="4"/>
  <c r="D493" i="4"/>
  <c r="S492" i="4"/>
  <c r="P492" i="4"/>
  <c r="O492" i="4"/>
  <c r="M492" i="4"/>
  <c r="U492" i="4" s="1"/>
  <c r="L492" i="4"/>
  <c r="R492" i="4" s="1"/>
  <c r="J492" i="4"/>
  <c r="G492" i="4"/>
  <c r="D492" i="4"/>
  <c r="S491" i="4"/>
  <c r="P491" i="4"/>
  <c r="O491" i="4"/>
  <c r="M491" i="4"/>
  <c r="U491" i="4" s="1"/>
  <c r="L491" i="4"/>
  <c r="R491" i="4" s="1"/>
  <c r="J491" i="4"/>
  <c r="G491" i="4"/>
  <c r="D491" i="4"/>
  <c r="S490" i="4"/>
  <c r="P490" i="4"/>
  <c r="O490" i="4"/>
  <c r="M490" i="4"/>
  <c r="U490" i="4" s="1"/>
  <c r="L490" i="4"/>
  <c r="R490" i="4" s="1"/>
  <c r="J490" i="4"/>
  <c r="G490" i="4"/>
  <c r="D490" i="4"/>
  <c r="S489" i="4"/>
  <c r="P489" i="4"/>
  <c r="O489" i="4"/>
  <c r="M489" i="4"/>
  <c r="U489" i="4" s="1"/>
  <c r="L489" i="4"/>
  <c r="R489" i="4" s="1"/>
  <c r="J489" i="4"/>
  <c r="G489" i="4"/>
  <c r="D489" i="4"/>
  <c r="S488" i="4"/>
  <c r="P488" i="4"/>
  <c r="O488" i="4"/>
  <c r="M488" i="4"/>
  <c r="U488" i="4" s="1"/>
  <c r="L488" i="4"/>
  <c r="R488" i="4" s="1"/>
  <c r="J488" i="4"/>
  <c r="G488" i="4"/>
  <c r="D488" i="4"/>
  <c r="S487" i="4"/>
  <c r="P487" i="4"/>
  <c r="O487" i="4"/>
  <c r="M487" i="4"/>
  <c r="U487" i="4" s="1"/>
  <c r="L487" i="4"/>
  <c r="R487" i="4" s="1"/>
  <c r="J487" i="4"/>
  <c r="G487" i="4"/>
  <c r="D487" i="4"/>
  <c r="S486" i="4"/>
  <c r="P486" i="4"/>
  <c r="O486" i="4"/>
  <c r="M486" i="4"/>
  <c r="U486" i="4" s="1"/>
  <c r="L486" i="4"/>
  <c r="R486" i="4" s="1"/>
  <c r="J486" i="4"/>
  <c r="G486" i="4"/>
  <c r="D486" i="4"/>
  <c r="S485" i="4"/>
  <c r="P485" i="4"/>
  <c r="O485" i="4"/>
  <c r="M485" i="4"/>
  <c r="U485" i="4" s="1"/>
  <c r="L485" i="4"/>
  <c r="R485" i="4" s="1"/>
  <c r="J485" i="4"/>
  <c r="G485" i="4"/>
  <c r="D485" i="4"/>
  <c r="S484" i="4"/>
  <c r="P484" i="4"/>
  <c r="O484" i="4"/>
  <c r="M484" i="4"/>
  <c r="U484" i="4" s="1"/>
  <c r="L484" i="4"/>
  <c r="R484" i="4" s="1"/>
  <c r="J484" i="4"/>
  <c r="G484" i="4"/>
  <c r="D484" i="4"/>
  <c r="S483" i="4"/>
  <c r="P483" i="4"/>
  <c r="O483" i="4"/>
  <c r="M483" i="4"/>
  <c r="U483" i="4" s="1"/>
  <c r="L483" i="4"/>
  <c r="R483" i="4" s="1"/>
  <c r="J483" i="4"/>
  <c r="G483" i="4"/>
  <c r="D483" i="4"/>
  <c r="S482" i="4"/>
  <c r="P482" i="4"/>
  <c r="O482" i="4"/>
  <c r="M482" i="4"/>
  <c r="U482" i="4" s="1"/>
  <c r="L482" i="4"/>
  <c r="R482" i="4" s="1"/>
  <c r="J482" i="4"/>
  <c r="G482" i="4"/>
  <c r="D482" i="4"/>
  <c r="S481" i="4"/>
  <c r="P481" i="4"/>
  <c r="O481" i="4"/>
  <c r="M481" i="4"/>
  <c r="U481" i="4" s="1"/>
  <c r="L481" i="4"/>
  <c r="R481" i="4" s="1"/>
  <c r="J481" i="4"/>
  <c r="G481" i="4"/>
  <c r="D481" i="4"/>
  <c r="S480" i="4"/>
  <c r="P480" i="4"/>
  <c r="O480" i="4"/>
  <c r="M480" i="4"/>
  <c r="U480" i="4" s="1"/>
  <c r="L480" i="4"/>
  <c r="R480" i="4" s="1"/>
  <c r="J480" i="4"/>
  <c r="G480" i="4"/>
  <c r="D480" i="4"/>
  <c r="S479" i="4"/>
  <c r="P479" i="4"/>
  <c r="O479" i="4"/>
  <c r="M479" i="4"/>
  <c r="U479" i="4" s="1"/>
  <c r="L479" i="4"/>
  <c r="R479" i="4" s="1"/>
  <c r="J479" i="4"/>
  <c r="G479" i="4"/>
  <c r="D479" i="4"/>
  <c r="S478" i="4"/>
  <c r="P478" i="4"/>
  <c r="O478" i="4"/>
  <c r="M478" i="4"/>
  <c r="U478" i="4" s="1"/>
  <c r="L478" i="4"/>
  <c r="R478" i="4" s="1"/>
  <c r="J478" i="4"/>
  <c r="G478" i="4"/>
  <c r="D478" i="4"/>
  <c r="S477" i="4"/>
  <c r="P477" i="4"/>
  <c r="O477" i="4"/>
  <c r="M477" i="4"/>
  <c r="U477" i="4" s="1"/>
  <c r="L477" i="4"/>
  <c r="R477" i="4" s="1"/>
  <c r="J477" i="4"/>
  <c r="G477" i="4"/>
  <c r="D477" i="4"/>
  <c r="S476" i="4"/>
  <c r="P476" i="4"/>
  <c r="O476" i="4"/>
  <c r="M476" i="4"/>
  <c r="U476" i="4" s="1"/>
  <c r="L476" i="4"/>
  <c r="R476" i="4" s="1"/>
  <c r="J476" i="4"/>
  <c r="G476" i="4"/>
  <c r="D476" i="4"/>
  <c r="S475" i="4"/>
  <c r="P475" i="4"/>
  <c r="O475" i="4"/>
  <c r="M475" i="4"/>
  <c r="U475" i="4" s="1"/>
  <c r="L475" i="4"/>
  <c r="R475" i="4" s="1"/>
  <c r="J475" i="4"/>
  <c r="G475" i="4"/>
  <c r="D475" i="4"/>
  <c r="S474" i="4"/>
  <c r="P474" i="4"/>
  <c r="O474" i="4"/>
  <c r="M474" i="4"/>
  <c r="U474" i="4" s="1"/>
  <c r="L474" i="4"/>
  <c r="R474" i="4" s="1"/>
  <c r="J474" i="4"/>
  <c r="G474" i="4"/>
  <c r="D474" i="4"/>
  <c r="S473" i="4"/>
  <c r="P473" i="4"/>
  <c r="O473" i="4"/>
  <c r="M473" i="4"/>
  <c r="U473" i="4" s="1"/>
  <c r="L473" i="4"/>
  <c r="R473" i="4" s="1"/>
  <c r="J473" i="4"/>
  <c r="G473" i="4"/>
  <c r="D473" i="4"/>
  <c r="S472" i="4"/>
  <c r="P472" i="4"/>
  <c r="O472" i="4"/>
  <c r="M472" i="4"/>
  <c r="U472" i="4" s="1"/>
  <c r="L472" i="4"/>
  <c r="R472" i="4" s="1"/>
  <c r="J472" i="4"/>
  <c r="G472" i="4"/>
  <c r="D472" i="4"/>
  <c r="S471" i="4"/>
  <c r="P471" i="4"/>
  <c r="O471" i="4"/>
  <c r="M471" i="4"/>
  <c r="U471" i="4" s="1"/>
  <c r="L471" i="4"/>
  <c r="R471" i="4" s="1"/>
  <c r="J471" i="4"/>
  <c r="G471" i="4"/>
  <c r="D471" i="4"/>
  <c r="S470" i="4"/>
  <c r="P470" i="4"/>
  <c r="O470" i="4"/>
  <c r="M470" i="4"/>
  <c r="U470" i="4" s="1"/>
  <c r="L470" i="4"/>
  <c r="R470" i="4" s="1"/>
  <c r="J470" i="4"/>
  <c r="G470" i="4"/>
  <c r="D470" i="4"/>
  <c r="S469" i="4"/>
  <c r="P469" i="4"/>
  <c r="O469" i="4"/>
  <c r="M469" i="4"/>
  <c r="U469" i="4" s="1"/>
  <c r="L469" i="4"/>
  <c r="R469" i="4" s="1"/>
  <c r="J469" i="4"/>
  <c r="G469" i="4"/>
  <c r="D469" i="4"/>
  <c r="S468" i="4"/>
  <c r="P468" i="4"/>
  <c r="O468" i="4"/>
  <c r="M468" i="4"/>
  <c r="U468" i="4" s="1"/>
  <c r="L468" i="4"/>
  <c r="R468" i="4" s="1"/>
  <c r="J468" i="4"/>
  <c r="G468" i="4"/>
  <c r="D468" i="4"/>
  <c r="S467" i="4"/>
  <c r="P467" i="4"/>
  <c r="O467" i="4"/>
  <c r="M467" i="4"/>
  <c r="U467" i="4" s="1"/>
  <c r="L467" i="4"/>
  <c r="R467" i="4" s="1"/>
  <c r="J467" i="4"/>
  <c r="G467" i="4"/>
  <c r="D467" i="4"/>
  <c r="S466" i="4"/>
  <c r="P466" i="4"/>
  <c r="O466" i="4"/>
  <c r="M466" i="4"/>
  <c r="U466" i="4" s="1"/>
  <c r="L466" i="4"/>
  <c r="R466" i="4" s="1"/>
  <c r="J466" i="4"/>
  <c r="G466" i="4"/>
  <c r="D466" i="4"/>
  <c r="S465" i="4"/>
  <c r="P465" i="4"/>
  <c r="O465" i="4"/>
  <c r="M465" i="4"/>
  <c r="U465" i="4" s="1"/>
  <c r="L465" i="4"/>
  <c r="R465" i="4" s="1"/>
  <c r="J465" i="4"/>
  <c r="G465" i="4"/>
  <c r="D465" i="4"/>
  <c r="S464" i="4"/>
  <c r="P464" i="4"/>
  <c r="O464" i="4"/>
  <c r="M464" i="4"/>
  <c r="U464" i="4" s="1"/>
  <c r="L464" i="4"/>
  <c r="R464" i="4" s="1"/>
  <c r="J464" i="4"/>
  <c r="G464" i="4"/>
  <c r="D464" i="4"/>
  <c r="S463" i="4"/>
  <c r="P463" i="4"/>
  <c r="O463" i="4"/>
  <c r="M463" i="4"/>
  <c r="U463" i="4" s="1"/>
  <c r="L463" i="4"/>
  <c r="R463" i="4" s="1"/>
  <c r="J463" i="4"/>
  <c r="G463" i="4"/>
  <c r="D463" i="4"/>
  <c r="S462" i="4"/>
  <c r="P462" i="4"/>
  <c r="O462" i="4"/>
  <c r="M462" i="4"/>
  <c r="U462" i="4" s="1"/>
  <c r="L462" i="4"/>
  <c r="R462" i="4" s="1"/>
  <c r="J462" i="4"/>
  <c r="G462" i="4"/>
  <c r="D462" i="4"/>
  <c r="S461" i="4"/>
  <c r="P461" i="4"/>
  <c r="O461" i="4"/>
  <c r="M461" i="4"/>
  <c r="U461" i="4" s="1"/>
  <c r="L461" i="4"/>
  <c r="R461" i="4" s="1"/>
  <c r="J461" i="4"/>
  <c r="G461" i="4"/>
  <c r="D461" i="4"/>
  <c r="S460" i="4"/>
  <c r="P460" i="4"/>
  <c r="O460" i="4"/>
  <c r="M460" i="4"/>
  <c r="U460" i="4" s="1"/>
  <c r="L460" i="4"/>
  <c r="R460" i="4" s="1"/>
  <c r="J460" i="4"/>
  <c r="G460" i="4"/>
  <c r="D460" i="4"/>
  <c r="S459" i="4"/>
  <c r="P459" i="4"/>
  <c r="O459" i="4"/>
  <c r="M459" i="4"/>
  <c r="U459" i="4" s="1"/>
  <c r="L459" i="4"/>
  <c r="R459" i="4" s="1"/>
  <c r="J459" i="4"/>
  <c r="G459" i="4"/>
  <c r="D459" i="4"/>
  <c r="S458" i="4"/>
  <c r="P458" i="4"/>
  <c r="O458" i="4"/>
  <c r="M458" i="4"/>
  <c r="U458" i="4" s="1"/>
  <c r="L458" i="4"/>
  <c r="R458" i="4" s="1"/>
  <c r="J458" i="4"/>
  <c r="G458" i="4"/>
  <c r="D458" i="4"/>
  <c r="S457" i="4"/>
  <c r="P457" i="4"/>
  <c r="O457" i="4"/>
  <c r="M457" i="4"/>
  <c r="U457" i="4" s="1"/>
  <c r="L457" i="4"/>
  <c r="R457" i="4" s="1"/>
  <c r="J457" i="4"/>
  <c r="G457" i="4"/>
  <c r="D457" i="4"/>
  <c r="S456" i="4"/>
  <c r="P456" i="4"/>
  <c r="O456" i="4"/>
  <c r="M456" i="4"/>
  <c r="U456" i="4" s="1"/>
  <c r="L456" i="4"/>
  <c r="R456" i="4" s="1"/>
  <c r="J456" i="4"/>
  <c r="G456" i="4"/>
  <c r="D456" i="4"/>
  <c r="S455" i="4"/>
  <c r="P455" i="4"/>
  <c r="O455" i="4"/>
  <c r="M455" i="4"/>
  <c r="U455" i="4" s="1"/>
  <c r="L455" i="4"/>
  <c r="R455" i="4" s="1"/>
  <c r="J455" i="4"/>
  <c r="G455" i="4"/>
  <c r="D455" i="4"/>
  <c r="S454" i="4"/>
  <c r="P454" i="4"/>
  <c r="O454" i="4"/>
  <c r="M454" i="4"/>
  <c r="U454" i="4" s="1"/>
  <c r="L454" i="4"/>
  <c r="R454" i="4" s="1"/>
  <c r="J454" i="4"/>
  <c r="G454" i="4"/>
  <c r="D454" i="4"/>
  <c r="S453" i="4"/>
  <c r="P453" i="4"/>
  <c r="O453" i="4"/>
  <c r="M453" i="4"/>
  <c r="U453" i="4" s="1"/>
  <c r="L453" i="4"/>
  <c r="R453" i="4" s="1"/>
  <c r="J453" i="4"/>
  <c r="G453" i="4"/>
  <c r="D453" i="4"/>
  <c r="S452" i="4"/>
  <c r="P452" i="4"/>
  <c r="O452" i="4"/>
  <c r="M452" i="4"/>
  <c r="U452" i="4" s="1"/>
  <c r="L452" i="4"/>
  <c r="R452" i="4" s="1"/>
  <c r="J452" i="4"/>
  <c r="G452" i="4"/>
  <c r="D452" i="4"/>
  <c r="S451" i="4"/>
  <c r="P451" i="4"/>
  <c r="O451" i="4"/>
  <c r="M451" i="4"/>
  <c r="U451" i="4" s="1"/>
  <c r="L451" i="4"/>
  <c r="R451" i="4" s="1"/>
  <c r="J451" i="4"/>
  <c r="G451" i="4"/>
  <c r="D451" i="4"/>
  <c r="S450" i="4"/>
  <c r="P450" i="4"/>
  <c r="O450" i="4"/>
  <c r="M450" i="4"/>
  <c r="U450" i="4" s="1"/>
  <c r="L450" i="4"/>
  <c r="R450" i="4" s="1"/>
  <c r="J450" i="4"/>
  <c r="G450" i="4"/>
  <c r="D450" i="4"/>
  <c r="S449" i="4"/>
  <c r="P449" i="4"/>
  <c r="O449" i="4"/>
  <c r="M449" i="4"/>
  <c r="U449" i="4" s="1"/>
  <c r="L449" i="4"/>
  <c r="R449" i="4" s="1"/>
  <c r="J449" i="4"/>
  <c r="G449" i="4"/>
  <c r="D449" i="4"/>
  <c r="S448" i="4"/>
  <c r="P448" i="4"/>
  <c r="O448" i="4"/>
  <c r="M448" i="4"/>
  <c r="U448" i="4" s="1"/>
  <c r="L448" i="4"/>
  <c r="R448" i="4" s="1"/>
  <c r="J448" i="4"/>
  <c r="G448" i="4"/>
  <c r="D448" i="4"/>
  <c r="S447" i="4"/>
  <c r="P447" i="4"/>
  <c r="O447" i="4"/>
  <c r="M447" i="4"/>
  <c r="U447" i="4" s="1"/>
  <c r="L447" i="4"/>
  <c r="R447" i="4" s="1"/>
  <c r="J447" i="4"/>
  <c r="G447" i="4"/>
  <c r="D447" i="4"/>
  <c r="S446" i="4"/>
  <c r="P446" i="4"/>
  <c r="O446" i="4"/>
  <c r="M446" i="4"/>
  <c r="U446" i="4" s="1"/>
  <c r="L446" i="4"/>
  <c r="R446" i="4" s="1"/>
  <c r="J446" i="4"/>
  <c r="G446" i="4"/>
  <c r="D446" i="4"/>
  <c r="S445" i="4"/>
  <c r="P445" i="4"/>
  <c r="O445" i="4"/>
  <c r="M445" i="4"/>
  <c r="U445" i="4" s="1"/>
  <c r="L445" i="4"/>
  <c r="R445" i="4" s="1"/>
  <c r="J445" i="4"/>
  <c r="G445" i="4"/>
  <c r="D445" i="4"/>
  <c r="S444" i="4"/>
  <c r="P444" i="4"/>
  <c r="O444" i="4"/>
  <c r="M444" i="4"/>
  <c r="U444" i="4" s="1"/>
  <c r="L444" i="4"/>
  <c r="Q444" i="4" s="1"/>
  <c r="J444" i="4"/>
  <c r="G444" i="4"/>
  <c r="D444" i="4"/>
  <c r="S443" i="4"/>
  <c r="P443" i="4"/>
  <c r="O443" i="4"/>
  <c r="M443" i="4"/>
  <c r="L443" i="4"/>
  <c r="Q443" i="4" s="1"/>
  <c r="J443" i="4"/>
  <c r="G443" i="4"/>
  <c r="D443" i="4"/>
  <c r="S442" i="4"/>
  <c r="P442" i="4"/>
  <c r="O442" i="4"/>
  <c r="M442" i="4"/>
  <c r="U442" i="4" s="1"/>
  <c r="L442" i="4"/>
  <c r="Q442" i="4" s="1"/>
  <c r="J442" i="4"/>
  <c r="G442" i="4"/>
  <c r="D442" i="4"/>
  <c r="S441" i="4"/>
  <c r="P441" i="4"/>
  <c r="O441" i="4"/>
  <c r="M441" i="4"/>
  <c r="L441" i="4"/>
  <c r="Q441" i="4" s="1"/>
  <c r="J441" i="4"/>
  <c r="G441" i="4"/>
  <c r="D441" i="4"/>
  <c r="S440" i="4"/>
  <c r="P440" i="4"/>
  <c r="O440" i="4"/>
  <c r="M440" i="4"/>
  <c r="U440" i="4" s="1"/>
  <c r="L440" i="4"/>
  <c r="Q440" i="4" s="1"/>
  <c r="J440" i="4"/>
  <c r="G440" i="4"/>
  <c r="D440" i="4"/>
  <c r="S439" i="4"/>
  <c r="P439" i="4"/>
  <c r="O439" i="4"/>
  <c r="M439" i="4"/>
  <c r="L439" i="4"/>
  <c r="Q439" i="4" s="1"/>
  <c r="J439" i="4"/>
  <c r="G439" i="4"/>
  <c r="D439" i="4"/>
  <c r="S438" i="4"/>
  <c r="P438" i="4"/>
  <c r="O438" i="4"/>
  <c r="M438" i="4"/>
  <c r="U438" i="4" s="1"/>
  <c r="L438" i="4"/>
  <c r="Q438" i="4" s="1"/>
  <c r="J438" i="4"/>
  <c r="G438" i="4"/>
  <c r="D438" i="4"/>
  <c r="S437" i="4"/>
  <c r="P437" i="4"/>
  <c r="O437" i="4"/>
  <c r="M437" i="4"/>
  <c r="L437" i="4"/>
  <c r="Q437" i="4" s="1"/>
  <c r="J437" i="4"/>
  <c r="G437" i="4"/>
  <c r="D437" i="4"/>
  <c r="S436" i="4"/>
  <c r="P436" i="4"/>
  <c r="O436" i="4"/>
  <c r="M436" i="4"/>
  <c r="U436" i="4" s="1"/>
  <c r="L436" i="4"/>
  <c r="Q436" i="4" s="1"/>
  <c r="J436" i="4"/>
  <c r="G436" i="4"/>
  <c r="D436" i="4"/>
  <c r="S435" i="4"/>
  <c r="P435" i="4"/>
  <c r="O435" i="4"/>
  <c r="M435" i="4"/>
  <c r="L435" i="4"/>
  <c r="Q435" i="4" s="1"/>
  <c r="J435" i="4"/>
  <c r="G435" i="4"/>
  <c r="D435" i="4"/>
  <c r="S434" i="4"/>
  <c r="P434" i="4"/>
  <c r="O434" i="4"/>
  <c r="M434" i="4"/>
  <c r="U434" i="4" s="1"/>
  <c r="L434" i="4"/>
  <c r="Q434" i="4" s="1"/>
  <c r="J434" i="4"/>
  <c r="G434" i="4"/>
  <c r="D434" i="4"/>
  <c r="S433" i="4"/>
  <c r="P433" i="4"/>
  <c r="O433" i="4"/>
  <c r="M433" i="4"/>
  <c r="L433" i="4"/>
  <c r="Q433" i="4" s="1"/>
  <c r="J433" i="4"/>
  <c r="G433" i="4"/>
  <c r="D433" i="4"/>
  <c r="S432" i="4"/>
  <c r="P432" i="4"/>
  <c r="O432" i="4"/>
  <c r="M432" i="4"/>
  <c r="U432" i="4" s="1"/>
  <c r="L432" i="4"/>
  <c r="Q432" i="4" s="1"/>
  <c r="J432" i="4"/>
  <c r="G432" i="4"/>
  <c r="D432" i="4"/>
  <c r="S431" i="4"/>
  <c r="P431" i="4"/>
  <c r="O431" i="4"/>
  <c r="M431" i="4"/>
  <c r="L431" i="4"/>
  <c r="Q431" i="4" s="1"/>
  <c r="J431" i="4"/>
  <c r="G431" i="4"/>
  <c r="D431" i="4"/>
  <c r="S430" i="4"/>
  <c r="P430" i="4"/>
  <c r="O430" i="4"/>
  <c r="M430" i="4"/>
  <c r="U430" i="4" s="1"/>
  <c r="L430" i="4"/>
  <c r="J430" i="4"/>
  <c r="G430" i="4"/>
  <c r="D430" i="4"/>
  <c r="S429" i="4"/>
  <c r="P429" i="4"/>
  <c r="O429" i="4"/>
  <c r="M429" i="4"/>
  <c r="L429" i="4"/>
  <c r="Q429" i="4" s="1"/>
  <c r="J429" i="4"/>
  <c r="G429" i="4"/>
  <c r="D429" i="4"/>
  <c r="S428" i="4"/>
  <c r="P428" i="4"/>
  <c r="O428" i="4"/>
  <c r="M428" i="4"/>
  <c r="U428" i="4" s="1"/>
  <c r="L428" i="4"/>
  <c r="Q428" i="4" s="1"/>
  <c r="J428" i="4"/>
  <c r="G428" i="4"/>
  <c r="D428" i="4"/>
  <c r="S427" i="4"/>
  <c r="P427" i="4"/>
  <c r="O427" i="4"/>
  <c r="M427" i="4"/>
  <c r="L427" i="4"/>
  <c r="Q427" i="4" s="1"/>
  <c r="J427" i="4"/>
  <c r="G427" i="4"/>
  <c r="D427" i="4"/>
  <c r="S426" i="4"/>
  <c r="P426" i="4"/>
  <c r="O426" i="4"/>
  <c r="M426" i="4"/>
  <c r="U426" i="4" s="1"/>
  <c r="L426" i="4"/>
  <c r="Q426" i="4" s="1"/>
  <c r="J426" i="4"/>
  <c r="G426" i="4"/>
  <c r="D426" i="4"/>
  <c r="S425" i="4"/>
  <c r="P425" i="4"/>
  <c r="O425" i="4"/>
  <c r="M425" i="4"/>
  <c r="L425" i="4"/>
  <c r="Q425" i="4" s="1"/>
  <c r="J425" i="4"/>
  <c r="G425" i="4"/>
  <c r="D425" i="4"/>
  <c r="S424" i="4"/>
  <c r="P424" i="4"/>
  <c r="O424" i="4"/>
  <c r="M424" i="4"/>
  <c r="L424" i="4"/>
  <c r="Q424" i="4" s="1"/>
  <c r="J424" i="4"/>
  <c r="G424" i="4"/>
  <c r="D424" i="4"/>
  <c r="S423" i="4"/>
  <c r="P423" i="4"/>
  <c r="O423" i="4"/>
  <c r="M423" i="4"/>
  <c r="L423" i="4"/>
  <c r="Q423" i="4" s="1"/>
  <c r="J423" i="4"/>
  <c r="G423" i="4"/>
  <c r="D423" i="4"/>
  <c r="S422" i="4"/>
  <c r="P422" i="4"/>
  <c r="O422" i="4"/>
  <c r="M422" i="4"/>
  <c r="U422" i="4" s="1"/>
  <c r="L422" i="4"/>
  <c r="Q422" i="4" s="1"/>
  <c r="J422" i="4"/>
  <c r="G422" i="4"/>
  <c r="D422" i="4"/>
  <c r="S421" i="4"/>
  <c r="P421" i="4"/>
  <c r="O421" i="4"/>
  <c r="M421" i="4"/>
  <c r="L421" i="4"/>
  <c r="Q421" i="4" s="1"/>
  <c r="J421" i="4"/>
  <c r="G421" i="4"/>
  <c r="D421" i="4"/>
  <c r="S420" i="4"/>
  <c r="P420" i="4"/>
  <c r="O420" i="4"/>
  <c r="M420" i="4"/>
  <c r="U420" i="4" s="1"/>
  <c r="L420" i="4"/>
  <c r="Q420" i="4" s="1"/>
  <c r="J420" i="4"/>
  <c r="G420" i="4"/>
  <c r="D420" i="4"/>
  <c r="S419" i="4"/>
  <c r="P419" i="4"/>
  <c r="O419" i="4"/>
  <c r="M419" i="4"/>
  <c r="L419" i="4"/>
  <c r="Q419" i="4" s="1"/>
  <c r="J419" i="4"/>
  <c r="G419" i="4"/>
  <c r="D419" i="4"/>
  <c r="S418" i="4"/>
  <c r="P418" i="4"/>
  <c r="O418" i="4"/>
  <c r="M418" i="4"/>
  <c r="U418" i="4" s="1"/>
  <c r="L418" i="4"/>
  <c r="Q418" i="4" s="1"/>
  <c r="J418" i="4"/>
  <c r="G418" i="4"/>
  <c r="D418" i="4"/>
  <c r="S417" i="4"/>
  <c r="P417" i="4"/>
  <c r="O417" i="4"/>
  <c r="M417" i="4"/>
  <c r="L417" i="4"/>
  <c r="Q417" i="4" s="1"/>
  <c r="J417" i="4"/>
  <c r="G417" i="4"/>
  <c r="D417" i="4"/>
  <c r="S416" i="4"/>
  <c r="P416" i="4"/>
  <c r="O416" i="4"/>
  <c r="M416" i="4"/>
  <c r="L416" i="4"/>
  <c r="Q416" i="4" s="1"/>
  <c r="J416" i="4"/>
  <c r="G416" i="4"/>
  <c r="D416" i="4"/>
  <c r="S415" i="4"/>
  <c r="P415" i="4"/>
  <c r="O415" i="4"/>
  <c r="M415" i="4"/>
  <c r="L415" i="4"/>
  <c r="Q415" i="4" s="1"/>
  <c r="J415" i="4"/>
  <c r="G415" i="4"/>
  <c r="D415" i="4"/>
  <c r="S414" i="4"/>
  <c r="P414" i="4"/>
  <c r="O414" i="4"/>
  <c r="M414" i="4"/>
  <c r="U414" i="4" s="1"/>
  <c r="L414" i="4"/>
  <c r="Q414" i="4" s="1"/>
  <c r="J414" i="4"/>
  <c r="G414" i="4"/>
  <c r="D414" i="4"/>
  <c r="S413" i="4"/>
  <c r="P413" i="4"/>
  <c r="O413" i="4"/>
  <c r="M413" i="4"/>
  <c r="L413" i="4"/>
  <c r="Q413" i="4" s="1"/>
  <c r="J413" i="4"/>
  <c r="G413" i="4"/>
  <c r="D413" i="4"/>
  <c r="S412" i="4"/>
  <c r="P412" i="4"/>
  <c r="O412" i="4"/>
  <c r="M412" i="4"/>
  <c r="U412" i="4" s="1"/>
  <c r="L412" i="4"/>
  <c r="Q412" i="4" s="1"/>
  <c r="J412" i="4"/>
  <c r="G412" i="4"/>
  <c r="D412" i="4"/>
  <c r="S411" i="4"/>
  <c r="P411" i="4"/>
  <c r="O411" i="4"/>
  <c r="M411" i="4"/>
  <c r="L411" i="4"/>
  <c r="Q411" i="4" s="1"/>
  <c r="J411" i="4"/>
  <c r="G411" i="4"/>
  <c r="D411" i="4"/>
  <c r="S410" i="4"/>
  <c r="P410" i="4"/>
  <c r="O410" i="4"/>
  <c r="M410" i="4"/>
  <c r="U410" i="4" s="1"/>
  <c r="L410" i="4"/>
  <c r="Q410" i="4" s="1"/>
  <c r="J410" i="4"/>
  <c r="G410" i="4"/>
  <c r="D410" i="4"/>
  <c r="S409" i="4"/>
  <c r="P409" i="4"/>
  <c r="O409" i="4"/>
  <c r="M409" i="4"/>
  <c r="L409" i="4"/>
  <c r="Q409" i="4" s="1"/>
  <c r="J409" i="4"/>
  <c r="G409" i="4"/>
  <c r="D409" i="4"/>
  <c r="S408" i="4"/>
  <c r="P408" i="4"/>
  <c r="O408" i="4"/>
  <c r="M408" i="4"/>
  <c r="U408" i="4" s="1"/>
  <c r="L408" i="4"/>
  <c r="Q408" i="4" s="1"/>
  <c r="J408" i="4"/>
  <c r="G408" i="4"/>
  <c r="D408" i="4"/>
  <c r="S407" i="4"/>
  <c r="P407" i="4"/>
  <c r="O407" i="4"/>
  <c r="M407" i="4"/>
  <c r="L407" i="4"/>
  <c r="Q407" i="4" s="1"/>
  <c r="J407" i="4"/>
  <c r="G407" i="4"/>
  <c r="D407" i="4"/>
  <c r="S406" i="4"/>
  <c r="P406" i="4"/>
  <c r="O406" i="4"/>
  <c r="M406" i="4"/>
  <c r="U406" i="4" s="1"/>
  <c r="L406" i="4"/>
  <c r="Q406" i="4" s="1"/>
  <c r="J406" i="4"/>
  <c r="G406" i="4"/>
  <c r="D406" i="4"/>
  <c r="S405" i="4"/>
  <c r="P405" i="4"/>
  <c r="O405" i="4"/>
  <c r="M405" i="4"/>
  <c r="L405" i="4"/>
  <c r="Q405" i="4" s="1"/>
  <c r="J405" i="4"/>
  <c r="G405" i="4"/>
  <c r="D405" i="4"/>
  <c r="S404" i="4"/>
  <c r="P404" i="4"/>
  <c r="O404" i="4"/>
  <c r="M404" i="4"/>
  <c r="U404" i="4" s="1"/>
  <c r="L404" i="4"/>
  <c r="Q404" i="4" s="1"/>
  <c r="J404" i="4"/>
  <c r="G404" i="4"/>
  <c r="D404" i="4"/>
  <c r="S403" i="4"/>
  <c r="P403" i="4"/>
  <c r="O403" i="4"/>
  <c r="M403" i="4"/>
  <c r="L403" i="4"/>
  <c r="Q403" i="4" s="1"/>
  <c r="J403" i="4"/>
  <c r="G403" i="4"/>
  <c r="D403" i="4"/>
  <c r="S402" i="4"/>
  <c r="P402" i="4"/>
  <c r="O402" i="4"/>
  <c r="M402" i="4"/>
  <c r="U402" i="4" s="1"/>
  <c r="L402" i="4"/>
  <c r="Q402" i="4" s="1"/>
  <c r="J402" i="4"/>
  <c r="G402" i="4"/>
  <c r="D402" i="4"/>
  <c r="S401" i="4"/>
  <c r="P401" i="4"/>
  <c r="O401" i="4"/>
  <c r="M401" i="4"/>
  <c r="L401" i="4"/>
  <c r="Q401" i="4" s="1"/>
  <c r="J401" i="4"/>
  <c r="G401" i="4"/>
  <c r="D401" i="4"/>
  <c r="S400" i="4"/>
  <c r="P400" i="4"/>
  <c r="O400" i="4"/>
  <c r="M400" i="4"/>
  <c r="U400" i="4" s="1"/>
  <c r="L400" i="4"/>
  <c r="Q400" i="4" s="1"/>
  <c r="J400" i="4"/>
  <c r="G400" i="4"/>
  <c r="D400" i="4"/>
  <c r="S399" i="4"/>
  <c r="P399" i="4"/>
  <c r="O399" i="4"/>
  <c r="M399" i="4"/>
  <c r="L399" i="4"/>
  <c r="Q399" i="4" s="1"/>
  <c r="J399" i="4"/>
  <c r="G399" i="4"/>
  <c r="D399" i="4"/>
  <c r="S398" i="4"/>
  <c r="P398" i="4"/>
  <c r="O398" i="4"/>
  <c r="M398" i="4"/>
  <c r="U398" i="4" s="1"/>
  <c r="L398" i="4"/>
  <c r="Q398" i="4" s="1"/>
  <c r="J398" i="4"/>
  <c r="G398" i="4"/>
  <c r="D398" i="4"/>
  <c r="S397" i="4"/>
  <c r="P397" i="4"/>
  <c r="O397" i="4"/>
  <c r="M397" i="4"/>
  <c r="L397" i="4"/>
  <c r="Q397" i="4" s="1"/>
  <c r="J397" i="4"/>
  <c r="G397" i="4"/>
  <c r="D397" i="4"/>
  <c r="S396" i="4"/>
  <c r="P396" i="4"/>
  <c r="O396" i="4"/>
  <c r="M396" i="4"/>
  <c r="U396" i="4" s="1"/>
  <c r="L396" i="4"/>
  <c r="Q396" i="4" s="1"/>
  <c r="J396" i="4"/>
  <c r="G396" i="4"/>
  <c r="D396" i="4"/>
  <c r="S395" i="4"/>
  <c r="P395" i="4"/>
  <c r="O395" i="4"/>
  <c r="M395" i="4"/>
  <c r="L395" i="4"/>
  <c r="Q395" i="4" s="1"/>
  <c r="J395" i="4"/>
  <c r="G395" i="4"/>
  <c r="D395" i="4"/>
  <c r="S394" i="4"/>
  <c r="P394" i="4"/>
  <c r="O394" i="4"/>
  <c r="M394" i="4"/>
  <c r="U394" i="4" s="1"/>
  <c r="L394" i="4"/>
  <c r="Q394" i="4" s="1"/>
  <c r="J394" i="4"/>
  <c r="G394" i="4"/>
  <c r="D394" i="4"/>
  <c r="S393" i="4"/>
  <c r="P393" i="4"/>
  <c r="O393" i="4"/>
  <c r="M393" i="4"/>
  <c r="L393" i="4"/>
  <c r="Q393" i="4" s="1"/>
  <c r="J393" i="4"/>
  <c r="G393" i="4"/>
  <c r="D393" i="4"/>
  <c r="S392" i="4"/>
  <c r="P392" i="4"/>
  <c r="O392" i="4"/>
  <c r="M392" i="4"/>
  <c r="U392" i="4" s="1"/>
  <c r="L392" i="4"/>
  <c r="Q392" i="4" s="1"/>
  <c r="J392" i="4"/>
  <c r="G392" i="4"/>
  <c r="D392" i="4"/>
  <c r="S391" i="4"/>
  <c r="P391" i="4"/>
  <c r="O391" i="4"/>
  <c r="M391" i="4"/>
  <c r="L391" i="4"/>
  <c r="Q391" i="4" s="1"/>
  <c r="J391" i="4"/>
  <c r="G391" i="4"/>
  <c r="D391" i="4"/>
  <c r="S390" i="4"/>
  <c r="P390" i="4"/>
  <c r="O390" i="4"/>
  <c r="M390" i="4"/>
  <c r="U390" i="4" s="1"/>
  <c r="L390" i="4"/>
  <c r="Q390" i="4" s="1"/>
  <c r="J390" i="4"/>
  <c r="G390" i="4"/>
  <c r="D390" i="4"/>
  <c r="S389" i="4"/>
  <c r="P389" i="4"/>
  <c r="O389" i="4"/>
  <c r="M389" i="4"/>
  <c r="L389" i="4"/>
  <c r="Q389" i="4" s="1"/>
  <c r="J389" i="4"/>
  <c r="G389" i="4"/>
  <c r="D389" i="4"/>
  <c r="S388" i="4"/>
  <c r="P388" i="4"/>
  <c r="O388" i="4"/>
  <c r="M388" i="4"/>
  <c r="U388" i="4" s="1"/>
  <c r="L388" i="4"/>
  <c r="Q388" i="4" s="1"/>
  <c r="J388" i="4"/>
  <c r="G388" i="4"/>
  <c r="D388" i="4"/>
  <c r="S387" i="4"/>
  <c r="P387" i="4"/>
  <c r="O387" i="4"/>
  <c r="M387" i="4"/>
  <c r="L387" i="4"/>
  <c r="Q387" i="4" s="1"/>
  <c r="J387" i="4"/>
  <c r="G387" i="4"/>
  <c r="D387" i="4"/>
  <c r="S386" i="4"/>
  <c r="P386" i="4"/>
  <c r="O386" i="4"/>
  <c r="M386" i="4"/>
  <c r="U386" i="4" s="1"/>
  <c r="L386" i="4"/>
  <c r="Q386" i="4" s="1"/>
  <c r="J386" i="4"/>
  <c r="G386" i="4"/>
  <c r="D386" i="4"/>
  <c r="S385" i="4"/>
  <c r="P385" i="4"/>
  <c r="O385" i="4"/>
  <c r="M385" i="4"/>
  <c r="L385" i="4"/>
  <c r="Q385" i="4" s="1"/>
  <c r="J385" i="4"/>
  <c r="G385" i="4"/>
  <c r="D385" i="4"/>
  <c r="S384" i="4"/>
  <c r="P384" i="4"/>
  <c r="O384" i="4"/>
  <c r="M384" i="4"/>
  <c r="U384" i="4" s="1"/>
  <c r="L384" i="4"/>
  <c r="Q384" i="4" s="1"/>
  <c r="J384" i="4"/>
  <c r="G384" i="4"/>
  <c r="D384" i="4"/>
  <c r="S383" i="4"/>
  <c r="P383" i="4"/>
  <c r="O383" i="4"/>
  <c r="M383" i="4"/>
  <c r="L383" i="4"/>
  <c r="Q383" i="4" s="1"/>
  <c r="J383" i="4"/>
  <c r="G383" i="4"/>
  <c r="D383" i="4"/>
  <c r="S382" i="4"/>
  <c r="P382" i="4"/>
  <c r="O382" i="4"/>
  <c r="M382" i="4"/>
  <c r="U382" i="4" s="1"/>
  <c r="L382" i="4"/>
  <c r="Q382" i="4" s="1"/>
  <c r="J382" i="4"/>
  <c r="G382" i="4"/>
  <c r="D382" i="4"/>
  <c r="S381" i="4"/>
  <c r="P381" i="4"/>
  <c r="O381" i="4"/>
  <c r="M381" i="4"/>
  <c r="L381" i="4"/>
  <c r="Q381" i="4" s="1"/>
  <c r="J381" i="4"/>
  <c r="G381" i="4"/>
  <c r="D381" i="4"/>
  <c r="S380" i="4"/>
  <c r="P380" i="4"/>
  <c r="O380" i="4"/>
  <c r="M380" i="4"/>
  <c r="U380" i="4" s="1"/>
  <c r="L380" i="4"/>
  <c r="Q380" i="4" s="1"/>
  <c r="J380" i="4"/>
  <c r="G380" i="4"/>
  <c r="D380" i="4"/>
  <c r="S379" i="4"/>
  <c r="P379" i="4"/>
  <c r="O379" i="4"/>
  <c r="M379" i="4"/>
  <c r="L379" i="4"/>
  <c r="Q379" i="4" s="1"/>
  <c r="J379" i="4"/>
  <c r="G379" i="4"/>
  <c r="D379" i="4"/>
  <c r="S378" i="4"/>
  <c r="P378" i="4"/>
  <c r="O378" i="4"/>
  <c r="M378" i="4"/>
  <c r="U378" i="4" s="1"/>
  <c r="L378" i="4"/>
  <c r="Q378" i="4" s="1"/>
  <c r="J378" i="4"/>
  <c r="G378" i="4"/>
  <c r="D378" i="4"/>
  <c r="S377" i="4"/>
  <c r="P377" i="4"/>
  <c r="O377" i="4"/>
  <c r="M377" i="4"/>
  <c r="L377" i="4"/>
  <c r="Q377" i="4" s="1"/>
  <c r="J377" i="4"/>
  <c r="G377" i="4"/>
  <c r="D377" i="4"/>
  <c r="S376" i="4"/>
  <c r="P376" i="4"/>
  <c r="O376" i="4"/>
  <c r="M376" i="4"/>
  <c r="U376" i="4" s="1"/>
  <c r="L376" i="4"/>
  <c r="Q376" i="4" s="1"/>
  <c r="J376" i="4"/>
  <c r="G376" i="4"/>
  <c r="D376" i="4"/>
  <c r="S375" i="4"/>
  <c r="P375" i="4"/>
  <c r="O375" i="4"/>
  <c r="M375" i="4"/>
  <c r="L375" i="4"/>
  <c r="Q375" i="4" s="1"/>
  <c r="J375" i="4"/>
  <c r="G375" i="4"/>
  <c r="D375" i="4"/>
  <c r="S374" i="4"/>
  <c r="P374" i="4"/>
  <c r="O374" i="4"/>
  <c r="M374" i="4"/>
  <c r="U374" i="4" s="1"/>
  <c r="L374" i="4"/>
  <c r="Q374" i="4" s="1"/>
  <c r="J374" i="4"/>
  <c r="G374" i="4"/>
  <c r="D374" i="4"/>
  <c r="S373" i="4"/>
  <c r="P373" i="4"/>
  <c r="O373" i="4"/>
  <c r="M373" i="4"/>
  <c r="L373" i="4"/>
  <c r="Q373" i="4" s="1"/>
  <c r="J373" i="4"/>
  <c r="G373" i="4"/>
  <c r="D373" i="4"/>
  <c r="S372" i="4"/>
  <c r="P372" i="4"/>
  <c r="O372" i="4"/>
  <c r="M372" i="4"/>
  <c r="U372" i="4" s="1"/>
  <c r="L372" i="4"/>
  <c r="Q372" i="4" s="1"/>
  <c r="J372" i="4"/>
  <c r="G372" i="4"/>
  <c r="D372" i="4"/>
  <c r="S371" i="4"/>
  <c r="P371" i="4"/>
  <c r="O371" i="4"/>
  <c r="M371" i="4"/>
  <c r="L371" i="4"/>
  <c r="Q371" i="4" s="1"/>
  <c r="J371" i="4"/>
  <c r="G371" i="4"/>
  <c r="D371" i="4"/>
  <c r="S370" i="4"/>
  <c r="P370" i="4"/>
  <c r="O370" i="4"/>
  <c r="M370" i="4"/>
  <c r="L370" i="4"/>
  <c r="Q370" i="4" s="1"/>
  <c r="J370" i="4"/>
  <c r="G370" i="4"/>
  <c r="D370" i="4"/>
  <c r="S369" i="4"/>
  <c r="P369" i="4"/>
  <c r="O369" i="4"/>
  <c r="M369" i="4"/>
  <c r="L369" i="4"/>
  <c r="Q369" i="4" s="1"/>
  <c r="J369" i="4"/>
  <c r="G369" i="4"/>
  <c r="D369" i="4"/>
  <c r="S368" i="4"/>
  <c r="P368" i="4"/>
  <c r="O368" i="4"/>
  <c r="M368" i="4"/>
  <c r="L368" i="4"/>
  <c r="Q368" i="4" s="1"/>
  <c r="J368" i="4"/>
  <c r="G368" i="4"/>
  <c r="D368" i="4"/>
  <c r="S367" i="4"/>
  <c r="P367" i="4"/>
  <c r="O367" i="4"/>
  <c r="M367" i="4"/>
  <c r="L367" i="4"/>
  <c r="Q367" i="4" s="1"/>
  <c r="J367" i="4"/>
  <c r="G367" i="4"/>
  <c r="D367" i="4"/>
  <c r="S366" i="4"/>
  <c r="P366" i="4"/>
  <c r="O366" i="4"/>
  <c r="M366" i="4"/>
  <c r="L366" i="4"/>
  <c r="Q366" i="4" s="1"/>
  <c r="J366" i="4"/>
  <c r="G366" i="4"/>
  <c r="D366" i="4"/>
  <c r="S365" i="4"/>
  <c r="P365" i="4"/>
  <c r="O365" i="4"/>
  <c r="M365" i="4"/>
  <c r="L365" i="4"/>
  <c r="Q365" i="4" s="1"/>
  <c r="J365" i="4"/>
  <c r="G365" i="4"/>
  <c r="D365" i="4"/>
  <c r="S364" i="4"/>
  <c r="P364" i="4"/>
  <c r="O364" i="4"/>
  <c r="M364" i="4"/>
  <c r="L364" i="4"/>
  <c r="Q364" i="4" s="1"/>
  <c r="J364" i="4"/>
  <c r="G364" i="4"/>
  <c r="D364" i="4"/>
  <c r="S363" i="4"/>
  <c r="P363" i="4"/>
  <c r="O363" i="4"/>
  <c r="M363" i="4"/>
  <c r="L363" i="4"/>
  <c r="Q363" i="4" s="1"/>
  <c r="J363" i="4"/>
  <c r="G363" i="4"/>
  <c r="D363" i="4"/>
  <c r="S362" i="4"/>
  <c r="P362" i="4"/>
  <c r="O362" i="4"/>
  <c r="M362" i="4"/>
  <c r="L362" i="4"/>
  <c r="Q362" i="4" s="1"/>
  <c r="J362" i="4"/>
  <c r="G362" i="4"/>
  <c r="D362" i="4"/>
  <c r="S361" i="4"/>
  <c r="P361" i="4"/>
  <c r="O361" i="4"/>
  <c r="M361" i="4"/>
  <c r="L361" i="4"/>
  <c r="Q361" i="4" s="1"/>
  <c r="J361" i="4"/>
  <c r="G361" i="4"/>
  <c r="D361" i="4"/>
  <c r="S360" i="4"/>
  <c r="P360" i="4"/>
  <c r="O360" i="4"/>
  <c r="M360" i="4"/>
  <c r="L360" i="4"/>
  <c r="Q360" i="4" s="1"/>
  <c r="J360" i="4"/>
  <c r="G360" i="4"/>
  <c r="D360" i="4"/>
  <c r="S359" i="4"/>
  <c r="P359" i="4"/>
  <c r="O359" i="4"/>
  <c r="M359" i="4"/>
  <c r="L359" i="4"/>
  <c r="Q359" i="4" s="1"/>
  <c r="J359" i="4"/>
  <c r="G359" i="4"/>
  <c r="D359" i="4"/>
  <c r="S358" i="4"/>
  <c r="P358" i="4"/>
  <c r="O358" i="4"/>
  <c r="M358" i="4"/>
  <c r="L358" i="4"/>
  <c r="Q358" i="4" s="1"/>
  <c r="J358" i="4"/>
  <c r="G358" i="4"/>
  <c r="D358" i="4"/>
  <c r="S357" i="4"/>
  <c r="P357" i="4"/>
  <c r="O357" i="4"/>
  <c r="M357" i="4"/>
  <c r="L357" i="4"/>
  <c r="Q357" i="4" s="1"/>
  <c r="J357" i="4"/>
  <c r="G357" i="4"/>
  <c r="D357" i="4"/>
  <c r="S356" i="4"/>
  <c r="P356" i="4"/>
  <c r="O356" i="4"/>
  <c r="M356" i="4"/>
  <c r="L356" i="4"/>
  <c r="Q356" i="4" s="1"/>
  <c r="J356" i="4"/>
  <c r="G356" i="4"/>
  <c r="D356" i="4"/>
  <c r="S355" i="4"/>
  <c r="P355" i="4"/>
  <c r="O355" i="4"/>
  <c r="M355" i="4"/>
  <c r="L355" i="4"/>
  <c r="Q355" i="4" s="1"/>
  <c r="J355" i="4"/>
  <c r="G355" i="4"/>
  <c r="D355" i="4"/>
  <c r="S354" i="4"/>
  <c r="P354" i="4"/>
  <c r="O354" i="4"/>
  <c r="M354" i="4"/>
  <c r="L354" i="4"/>
  <c r="Q354" i="4" s="1"/>
  <c r="J354" i="4"/>
  <c r="G354" i="4"/>
  <c r="D354" i="4"/>
  <c r="S353" i="4"/>
  <c r="P353" i="4"/>
  <c r="O353" i="4"/>
  <c r="M353" i="4"/>
  <c r="L353" i="4"/>
  <c r="Q353" i="4" s="1"/>
  <c r="J353" i="4"/>
  <c r="G353" i="4"/>
  <c r="D353" i="4"/>
  <c r="S352" i="4"/>
  <c r="P352" i="4"/>
  <c r="O352" i="4"/>
  <c r="M352" i="4"/>
  <c r="L352" i="4"/>
  <c r="Q352" i="4" s="1"/>
  <c r="J352" i="4"/>
  <c r="G352" i="4"/>
  <c r="D352" i="4"/>
  <c r="S351" i="4"/>
  <c r="P351" i="4"/>
  <c r="O351" i="4"/>
  <c r="M351" i="4"/>
  <c r="L351" i="4"/>
  <c r="Q351" i="4" s="1"/>
  <c r="J351" i="4"/>
  <c r="G351" i="4"/>
  <c r="D351" i="4"/>
  <c r="S350" i="4"/>
  <c r="P350" i="4"/>
  <c r="O350" i="4"/>
  <c r="M350" i="4"/>
  <c r="L350" i="4"/>
  <c r="Q350" i="4" s="1"/>
  <c r="J350" i="4"/>
  <c r="G350" i="4"/>
  <c r="D350" i="4"/>
  <c r="S349" i="4"/>
  <c r="P349" i="4"/>
  <c r="O349" i="4"/>
  <c r="M349" i="4"/>
  <c r="L349" i="4"/>
  <c r="Q349" i="4" s="1"/>
  <c r="J349" i="4"/>
  <c r="G349" i="4"/>
  <c r="D349" i="4"/>
  <c r="S348" i="4"/>
  <c r="P348" i="4"/>
  <c r="O348" i="4"/>
  <c r="M348" i="4"/>
  <c r="L348" i="4"/>
  <c r="Q348" i="4" s="1"/>
  <c r="J348" i="4"/>
  <c r="G348" i="4"/>
  <c r="D348" i="4"/>
  <c r="S347" i="4"/>
  <c r="P347" i="4"/>
  <c r="O347" i="4"/>
  <c r="M347" i="4"/>
  <c r="L347" i="4"/>
  <c r="Q347" i="4" s="1"/>
  <c r="J347" i="4"/>
  <c r="G347" i="4"/>
  <c r="D347" i="4"/>
  <c r="S346" i="4"/>
  <c r="P346" i="4"/>
  <c r="O346" i="4"/>
  <c r="M346" i="4"/>
  <c r="L346" i="4"/>
  <c r="Q346" i="4" s="1"/>
  <c r="J346" i="4"/>
  <c r="G346" i="4"/>
  <c r="D346" i="4"/>
  <c r="S345" i="4"/>
  <c r="P345" i="4"/>
  <c r="O345" i="4"/>
  <c r="M345" i="4"/>
  <c r="L345" i="4"/>
  <c r="Q345" i="4" s="1"/>
  <c r="J345" i="4"/>
  <c r="G345" i="4"/>
  <c r="D345" i="4"/>
  <c r="S344" i="4"/>
  <c r="P344" i="4"/>
  <c r="O344" i="4"/>
  <c r="M344" i="4"/>
  <c r="L344" i="4"/>
  <c r="Q344" i="4" s="1"/>
  <c r="J344" i="4"/>
  <c r="G344" i="4"/>
  <c r="D344" i="4"/>
  <c r="S343" i="4"/>
  <c r="P343" i="4"/>
  <c r="O343" i="4"/>
  <c r="M343" i="4"/>
  <c r="L343" i="4"/>
  <c r="Q343" i="4" s="1"/>
  <c r="J343" i="4"/>
  <c r="G343" i="4"/>
  <c r="D343" i="4"/>
  <c r="S342" i="4"/>
  <c r="P342" i="4"/>
  <c r="O342" i="4"/>
  <c r="M342" i="4"/>
  <c r="L342" i="4"/>
  <c r="Q342" i="4" s="1"/>
  <c r="J342" i="4"/>
  <c r="G342" i="4"/>
  <c r="D342" i="4"/>
  <c r="S341" i="4"/>
  <c r="P341" i="4"/>
  <c r="O341" i="4"/>
  <c r="M341" i="4"/>
  <c r="L341" i="4"/>
  <c r="Q341" i="4" s="1"/>
  <c r="J341" i="4"/>
  <c r="G341" i="4"/>
  <c r="D341" i="4"/>
  <c r="S340" i="4"/>
  <c r="P340" i="4"/>
  <c r="O340" i="4"/>
  <c r="M340" i="4"/>
  <c r="L340" i="4"/>
  <c r="Q340" i="4" s="1"/>
  <c r="J340" i="4"/>
  <c r="G340" i="4"/>
  <c r="D340" i="4"/>
  <c r="S339" i="4"/>
  <c r="P339" i="4"/>
  <c r="O339" i="4"/>
  <c r="M339" i="4"/>
  <c r="L339" i="4"/>
  <c r="Q339" i="4" s="1"/>
  <c r="J339" i="4"/>
  <c r="G339" i="4"/>
  <c r="D339" i="4"/>
  <c r="S338" i="4"/>
  <c r="P338" i="4"/>
  <c r="O338" i="4"/>
  <c r="M338" i="4"/>
  <c r="L338" i="4"/>
  <c r="Q338" i="4" s="1"/>
  <c r="J338" i="4"/>
  <c r="G338" i="4"/>
  <c r="D338" i="4"/>
  <c r="S337" i="4"/>
  <c r="P337" i="4"/>
  <c r="O337" i="4"/>
  <c r="M337" i="4"/>
  <c r="T337" i="4" s="1"/>
  <c r="L337" i="4"/>
  <c r="R337" i="4" s="1"/>
  <c r="J337" i="4"/>
  <c r="G337" i="4"/>
  <c r="D337" i="4"/>
  <c r="S336" i="4"/>
  <c r="P336" i="4"/>
  <c r="O336" i="4"/>
  <c r="M336" i="4"/>
  <c r="T336" i="4" s="1"/>
  <c r="L336" i="4"/>
  <c r="Q336" i="4" s="1"/>
  <c r="J336" i="4"/>
  <c r="G336" i="4"/>
  <c r="D336" i="4"/>
  <c r="S335" i="4"/>
  <c r="P335" i="4"/>
  <c r="O335" i="4"/>
  <c r="M335" i="4"/>
  <c r="T335" i="4" s="1"/>
  <c r="L335" i="4"/>
  <c r="R335" i="4" s="1"/>
  <c r="J335" i="4"/>
  <c r="G335" i="4"/>
  <c r="D335" i="4"/>
  <c r="S334" i="4"/>
  <c r="P334" i="4"/>
  <c r="O334" i="4"/>
  <c r="M334" i="4"/>
  <c r="T334" i="4" s="1"/>
  <c r="L334" i="4"/>
  <c r="Q334" i="4" s="1"/>
  <c r="J334" i="4"/>
  <c r="G334" i="4"/>
  <c r="D334" i="4"/>
  <c r="S333" i="4"/>
  <c r="P333" i="4"/>
  <c r="O333" i="4"/>
  <c r="M333" i="4"/>
  <c r="T333" i="4" s="1"/>
  <c r="L333" i="4"/>
  <c r="R333" i="4" s="1"/>
  <c r="J333" i="4"/>
  <c r="G333" i="4"/>
  <c r="D333" i="4"/>
  <c r="S332" i="4"/>
  <c r="P332" i="4"/>
  <c r="O332" i="4"/>
  <c r="M332" i="4"/>
  <c r="L332" i="4"/>
  <c r="Q332" i="4" s="1"/>
  <c r="J332" i="4"/>
  <c r="G332" i="4"/>
  <c r="D332" i="4"/>
  <c r="S331" i="4"/>
  <c r="P331" i="4"/>
  <c r="O331" i="4"/>
  <c r="M331" i="4"/>
  <c r="T331" i="4" s="1"/>
  <c r="L331" i="4"/>
  <c r="R331" i="4" s="1"/>
  <c r="J331" i="4"/>
  <c r="G331" i="4"/>
  <c r="D331" i="4"/>
  <c r="S330" i="4"/>
  <c r="P330" i="4"/>
  <c r="O330" i="4"/>
  <c r="M330" i="4"/>
  <c r="L330" i="4"/>
  <c r="Q330" i="4" s="1"/>
  <c r="J330" i="4"/>
  <c r="G330" i="4"/>
  <c r="D330" i="4"/>
  <c r="S329" i="4"/>
  <c r="P329" i="4"/>
  <c r="O329" i="4"/>
  <c r="M329" i="4"/>
  <c r="T329" i="4" s="1"/>
  <c r="L329" i="4"/>
  <c r="R329" i="4" s="1"/>
  <c r="J329" i="4"/>
  <c r="G329" i="4"/>
  <c r="D329" i="4"/>
  <c r="S328" i="4"/>
  <c r="P328" i="4"/>
  <c r="O328" i="4"/>
  <c r="M328" i="4"/>
  <c r="T328" i="4" s="1"/>
  <c r="L328" i="4"/>
  <c r="Q328" i="4" s="1"/>
  <c r="J328" i="4"/>
  <c r="G328" i="4"/>
  <c r="D328" i="4"/>
  <c r="S327" i="4"/>
  <c r="P327" i="4"/>
  <c r="O327" i="4"/>
  <c r="M327" i="4"/>
  <c r="T327" i="4" s="1"/>
  <c r="L327" i="4"/>
  <c r="R327" i="4" s="1"/>
  <c r="J327" i="4"/>
  <c r="G327" i="4"/>
  <c r="D327" i="4"/>
  <c r="S326" i="4"/>
  <c r="P326" i="4"/>
  <c r="O326" i="4"/>
  <c r="M326" i="4"/>
  <c r="T326" i="4" s="1"/>
  <c r="L326" i="4"/>
  <c r="Q326" i="4" s="1"/>
  <c r="J326" i="4"/>
  <c r="G326" i="4"/>
  <c r="D326" i="4"/>
  <c r="S325" i="4"/>
  <c r="P325" i="4"/>
  <c r="O325" i="4"/>
  <c r="M325" i="4"/>
  <c r="T325" i="4" s="1"/>
  <c r="L325" i="4"/>
  <c r="R325" i="4" s="1"/>
  <c r="J325" i="4"/>
  <c r="G325" i="4"/>
  <c r="D325" i="4"/>
  <c r="S324" i="4"/>
  <c r="P324" i="4"/>
  <c r="O324" i="4"/>
  <c r="M324" i="4"/>
  <c r="T324" i="4" s="1"/>
  <c r="L324" i="4"/>
  <c r="Q324" i="4" s="1"/>
  <c r="J324" i="4"/>
  <c r="G324" i="4"/>
  <c r="D324" i="4"/>
  <c r="S323" i="4"/>
  <c r="P323" i="4"/>
  <c r="O323" i="4"/>
  <c r="M323" i="4"/>
  <c r="T323" i="4" s="1"/>
  <c r="L323" i="4"/>
  <c r="R323" i="4" s="1"/>
  <c r="J323" i="4"/>
  <c r="G323" i="4"/>
  <c r="D323" i="4"/>
  <c r="S322" i="4"/>
  <c r="P322" i="4"/>
  <c r="O322" i="4"/>
  <c r="M322" i="4"/>
  <c r="T322" i="4" s="1"/>
  <c r="L322" i="4"/>
  <c r="Q322" i="4" s="1"/>
  <c r="J322" i="4"/>
  <c r="G322" i="4"/>
  <c r="D322" i="4"/>
  <c r="S321" i="4"/>
  <c r="P321" i="4"/>
  <c r="O321" i="4"/>
  <c r="M321" i="4"/>
  <c r="T321" i="4" s="1"/>
  <c r="L321" i="4"/>
  <c r="R321" i="4" s="1"/>
  <c r="J321" i="4"/>
  <c r="G321" i="4"/>
  <c r="D321" i="4"/>
  <c r="S320" i="4"/>
  <c r="P320" i="4"/>
  <c r="O320" i="4"/>
  <c r="M320" i="4"/>
  <c r="T320" i="4" s="1"/>
  <c r="L320" i="4"/>
  <c r="Q320" i="4" s="1"/>
  <c r="J320" i="4"/>
  <c r="G320" i="4"/>
  <c r="D320" i="4"/>
  <c r="S319" i="4"/>
  <c r="P319" i="4"/>
  <c r="O319" i="4"/>
  <c r="M319" i="4"/>
  <c r="T319" i="4" s="1"/>
  <c r="L319" i="4"/>
  <c r="R319" i="4" s="1"/>
  <c r="J319" i="4"/>
  <c r="G319" i="4"/>
  <c r="D319" i="4"/>
  <c r="S318" i="4"/>
  <c r="P318" i="4"/>
  <c r="O318" i="4"/>
  <c r="M318" i="4"/>
  <c r="T318" i="4" s="1"/>
  <c r="L318" i="4"/>
  <c r="Q318" i="4" s="1"/>
  <c r="J318" i="4"/>
  <c r="G318" i="4"/>
  <c r="D318" i="4"/>
  <c r="S317" i="4"/>
  <c r="P317" i="4"/>
  <c r="O317" i="4"/>
  <c r="M317" i="4"/>
  <c r="T317" i="4" s="1"/>
  <c r="L317" i="4"/>
  <c r="R317" i="4" s="1"/>
  <c r="J317" i="4"/>
  <c r="G317" i="4"/>
  <c r="D317" i="4"/>
  <c r="S316" i="4"/>
  <c r="P316" i="4"/>
  <c r="O316" i="4"/>
  <c r="M316" i="4"/>
  <c r="L316" i="4"/>
  <c r="Q316" i="4" s="1"/>
  <c r="J316" i="4"/>
  <c r="G316" i="4"/>
  <c r="D316" i="4"/>
  <c r="S315" i="4"/>
  <c r="P315" i="4"/>
  <c r="O315" i="4"/>
  <c r="M315" i="4"/>
  <c r="T315" i="4" s="1"/>
  <c r="L315" i="4"/>
  <c r="R315" i="4" s="1"/>
  <c r="J315" i="4"/>
  <c r="G315" i="4"/>
  <c r="D315" i="4"/>
  <c r="S314" i="4"/>
  <c r="P314" i="4"/>
  <c r="O314" i="4"/>
  <c r="M314" i="4"/>
  <c r="L314" i="4"/>
  <c r="Q314" i="4" s="1"/>
  <c r="J314" i="4"/>
  <c r="G314" i="4"/>
  <c r="D314" i="4"/>
  <c r="S313" i="4"/>
  <c r="P313" i="4"/>
  <c r="O313" i="4"/>
  <c r="M313" i="4"/>
  <c r="T313" i="4" s="1"/>
  <c r="L313" i="4"/>
  <c r="R313" i="4" s="1"/>
  <c r="J313" i="4"/>
  <c r="G313" i="4"/>
  <c r="D313" i="4"/>
  <c r="S312" i="4"/>
  <c r="P312" i="4"/>
  <c r="O312" i="4"/>
  <c r="M312" i="4"/>
  <c r="T312" i="4" s="1"/>
  <c r="L312" i="4"/>
  <c r="Q312" i="4" s="1"/>
  <c r="J312" i="4"/>
  <c r="G312" i="4"/>
  <c r="D312" i="4"/>
  <c r="S311" i="4"/>
  <c r="P311" i="4"/>
  <c r="O311" i="4"/>
  <c r="M311" i="4"/>
  <c r="T311" i="4" s="1"/>
  <c r="L311" i="4"/>
  <c r="R311" i="4" s="1"/>
  <c r="J311" i="4"/>
  <c r="G311" i="4"/>
  <c r="D311" i="4"/>
  <c r="S310" i="4"/>
  <c r="P310" i="4"/>
  <c r="O310" i="4"/>
  <c r="M310" i="4"/>
  <c r="T310" i="4" s="1"/>
  <c r="L310" i="4"/>
  <c r="Q310" i="4" s="1"/>
  <c r="J310" i="4"/>
  <c r="G310" i="4"/>
  <c r="D310" i="4"/>
  <c r="S309" i="4"/>
  <c r="P309" i="4"/>
  <c r="O309" i="4"/>
  <c r="M309" i="4"/>
  <c r="T309" i="4" s="1"/>
  <c r="L309" i="4"/>
  <c r="R309" i="4" s="1"/>
  <c r="J309" i="4"/>
  <c r="G309" i="4"/>
  <c r="D309" i="4"/>
  <c r="S308" i="4"/>
  <c r="P308" i="4"/>
  <c r="O308" i="4"/>
  <c r="M308" i="4"/>
  <c r="T308" i="4" s="1"/>
  <c r="L308" i="4"/>
  <c r="Q308" i="4" s="1"/>
  <c r="J308" i="4"/>
  <c r="G308" i="4"/>
  <c r="D308" i="4"/>
  <c r="S307" i="4"/>
  <c r="P307" i="4"/>
  <c r="O307" i="4"/>
  <c r="M307" i="4"/>
  <c r="T307" i="4" s="1"/>
  <c r="L307" i="4"/>
  <c r="R307" i="4" s="1"/>
  <c r="J307" i="4"/>
  <c r="G307" i="4"/>
  <c r="D307" i="4"/>
  <c r="S306" i="4"/>
  <c r="P306" i="4"/>
  <c r="O306" i="4"/>
  <c r="M306" i="4"/>
  <c r="T306" i="4" s="1"/>
  <c r="L306" i="4"/>
  <c r="Q306" i="4" s="1"/>
  <c r="J306" i="4"/>
  <c r="G306" i="4"/>
  <c r="D306" i="4"/>
  <c r="S305" i="4"/>
  <c r="P305" i="4"/>
  <c r="O305" i="4"/>
  <c r="M305" i="4"/>
  <c r="T305" i="4" s="1"/>
  <c r="L305" i="4"/>
  <c r="R305" i="4" s="1"/>
  <c r="J305" i="4"/>
  <c r="G305" i="4"/>
  <c r="D305" i="4"/>
  <c r="S304" i="4"/>
  <c r="P304" i="4"/>
  <c r="O304" i="4"/>
  <c r="M304" i="4"/>
  <c r="T304" i="4" s="1"/>
  <c r="L304" i="4"/>
  <c r="Q304" i="4" s="1"/>
  <c r="J304" i="4"/>
  <c r="G304" i="4"/>
  <c r="D304" i="4"/>
  <c r="S303" i="4"/>
  <c r="P303" i="4"/>
  <c r="O303" i="4"/>
  <c r="M303" i="4"/>
  <c r="T303" i="4" s="1"/>
  <c r="L303" i="4"/>
  <c r="R303" i="4" s="1"/>
  <c r="J303" i="4"/>
  <c r="G303" i="4"/>
  <c r="D303" i="4"/>
  <c r="S302" i="4"/>
  <c r="P302" i="4"/>
  <c r="O302" i="4"/>
  <c r="M302" i="4"/>
  <c r="T302" i="4" s="1"/>
  <c r="L302" i="4"/>
  <c r="Q302" i="4" s="1"/>
  <c r="J302" i="4"/>
  <c r="G302" i="4"/>
  <c r="D302" i="4"/>
  <c r="S301" i="4"/>
  <c r="P301" i="4"/>
  <c r="O301" i="4"/>
  <c r="M301" i="4"/>
  <c r="T301" i="4" s="1"/>
  <c r="L301" i="4"/>
  <c r="R301" i="4" s="1"/>
  <c r="J301" i="4"/>
  <c r="G301" i="4"/>
  <c r="D301" i="4"/>
  <c r="S300" i="4"/>
  <c r="P300" i="4"/>
  <c r="O300" i="4"/>
  <c r="M300" i="4"/>
  <c r="L300" i="4"/>
  <c r="Q300" i="4" s="1"/>
  <c r="J300" i="4"/>
  <c r="G300" i="4"/>
  <c r="D300" i="4"/>
  <c r="S299" i="4"/>
  <c r="P299" i="4"/>
  <c r="O299" i="4"/>
  <c r="M299" i="4"/>
  <c r="T299" i="4" s="1"/>
  <c r="L299" i="4"/>
  <c r="R299" i="4" s="1"/>
  <c r="J299" i="4"/>
  <c r="G299" i="4"/>
  <c r="D299" i="4"/>
  <c r="S298" i="4"/>
  <c r="P298" i="4"/>
  <c r="O298" i="4"/>
  <c r="M298" i="4"/>
  <c r="L298" i="4"/>
  <c r="Q298" i="4" s="1"/>
  <c r="J298" i="4"/>
  <c r="G298" i="4"/>
  <c r="D298" i="4"/>
  <c r="S297" i="4"/>
  <c r="P297" i="4"/>
  <c r="O297" i="4"/>
  <c r="M297" i="4"/>
  <c r="T297" i="4" s="1"/>
  <c r="L297" i="4"/>
  <c r="R297" i="4" s="1"/>
  <c r="J297" i="4"/>
  <c r="G297" i="4"/>
  <c r="D297" i="4"/>
  <c r="S296" i="4"/>
  <c r="P296" i="4"/>
  <c r="O296" i="4"/>
  <c r="M296" i="4"/>
  <c r="T296" i="4" s="1"/>
  <c r="L296" i="4"/>
  <c r="Q296" i="4" s="1"/>
  <c r="J296" i="4"/>
  <c r="G296" i="4"/>
  <c r="D296" i="4"/>
  <c r="S295" i="4"/>
  <c r="P295" i="4"/>
  <c r="O295" i="4"/>
  <c r="M295" i="4"/>
  <c r="T295" i="4" s="1"/>
  <c r="L295" i="4"/>
  <c r="R295" i="4" s="1"/>
  <c r="J295" i="4"/>
  <c r="G295" i="4"/>
  <c r="D295" i="4"/>
  <c r="S294" i="4"/>
  <c r="P294" i="4"/>
  <c r="O294" i="4"/>
  <c r="M294" i="4"/>
  <c r="T294" i="4" s="1"/>
  <c r="L294" i="4"/>
  <c r="Q294" i="4" s="1"/>
  <c r="J294" i="4"/>
  <c r="G294" i="4"/>
  <c r="D294" i="4"/>
  <c r="S293" i="4"/>
  <c r="P293" i="4"/>
  <c r="O293" i="4"/>
  <c r="M293" i="4"/>
  <c r="T293" i="4" s="1"/>
  <c r="L293" i="4"/>
  <c r="R293" i="4" s="1"/>
  <c r="J293" i="4"/>
  <c r="G293" i="4"/>
  <c r="D293" i="4"/>
  <c r="S292" i="4"/>
  <c r="P292" i="4"/>
  <c r="O292" i="4"/>
  <c r="M292" i="4"/>
  <c r="T292" i="4" s="1"/>
  <c r="L292" i="4"/>
  <c r="Q292" i="4" s="1"/>
  <c r="J292" i="4"/>
  <c r="G292" i="4"/>
  <c r="D292" i="4"/>
  <c r="S291" i="4"/>
  <c r="P291" i="4"/>
  <c r="O291" i="4"/>
  <c r="M291" i="4"/>
  <c r="T291" i="4" s="1"/>
  <c r="L291" i="4"/>
  <c r="R291" i="4" s="1"/>
  <c r="J291" i="4"/>
  <c r="G291" i="4"/>
  <c r="D291" i="4"/>
  <c r="S290" i="4"/>
  <c r="P290" i="4"/>
  <c r="O290" i="4"/>
  <c r="M290" i="4"/>
  <c r="T290" i="4" s="1"/>
  <c r="L290" i="4"/>
  <c r="Q290" i="4" s="1"/>
  <c r="J290" i="4"/>
  <c r="G290" i="4"/>
  <c r="D290" i="4"/>
  <c r="S289" i="4"/>
  <c r="P289" i="4"/>
  <c r="O289" i="4"/>
  <c r="M289" i="4"/>
  <c r="T289" i="4" s="1"/>
  <c r="L289" i="4"/>
  <c r="R289" i="4" s="1"/>
  <c r="J289" i="4"/>
  <c r="G289" i="4"/>
  <c r="D289" i="4"/>
  <c r="S288" i="4"/>
  <c r="P288" i="4"/>
  <c r="O288" i="4"/>
  <c r="M288" i="4"/>
  <c r="T288" i="4" s="1"/>
  <c r="L288" i="4"/>
  <c r="Q288" i="4" s="1"/>
  <c r="J288" i="4"/>
  <c r="G288" i="4"/>
  <c r="D288" i="4"/>
  <c r="S287" i="4"/>
  <c r="P287" i="4"/>
  <c r="O287" i="4"/>
  <c r="M287" i="4"/>
  <c r="T287" i="4" s="1"/>
  <c r="L287" i="4"/>
  <c r="R287" i="4" s="1"/>
  <c r="J287" i="4"/>
  <c r="G287" i="4"/>
  <c r="D287" i="4"/>
  <c r="S286" i="4"/>
  <c r="P286" i="4"/>
  <c r="O286" i="4"/>
  <c r="M286" i="4"/>
  <c r="T286" i="4" s="1"/>
  <c r="L286" i="4"/>
  <c r="Q286" i="4" s="1"/>
  <c r="J286" i="4"/>
  <c r="G286" i="4"/>
  <c r="D286" i="4"/>
  <c r="S285" i="4"/>
  <c r="P285" i="4"/>
  <c r="O285" i="4"/>
  <c r="M285" i="4"/>
  <c r="T285" i="4" s="1"/>
  <c r="L285" i="4"/>
  <c r="R285" i="4" s="1"/>
  <c r="J285" i="4"/>
  <c r="G285" i="4"/>
  <c r="D285" i="4"/>
  <c r="S284" i="4"/>
  <c r="P284" i="4"/>
  <c r="O284" i="4"/>
  <c r="M284" i="4"/>
  <c r="L284" i="4"/>
  <c r="Q284" i="4" s="1"/>
  <c r="J284" i="4"/>
  <c r="G284" i="4"/>
  <c r="D284" i="4"/>
  <c r="S283" i="4"/>
  <c r="P283" i="4"/>
  <c r="O283" i="4"/>
  <c r="M283" i="4"/>
  <c r="T283" i="4" s="1"/>
  <c r="L283" i="4"/>
  <c r="R283" i="4" s="1"/>
  <c r="J283" i="4"/>
  <c r="G283" i="4"/>
  <c r="D283" i="4"/>
  <c r="S282" i="4"/>
  <c r="P282" i="4"/>
  <c r="O282" i="4"/>
  <c r="M282" i="4"/>
  <c r="L282" i="4"/>
  <c r="Q282" i="4" s="1"/>
  <c r="J282" i="4"/>
  <c r="G282" i="4"/>
  <c r="D282" i="4"/>
  <c r="S281" i="4"/>
  <c r="P281" i="4"/>
  <c r="O281" i="4"/>
  <c r="M281" i="4"/>
  <c r="T281" i="4" s="1"/>
  <c r="L281" i="4"/>
  <c r="R281" i="4" s="1"/>
  <c r="J281" i="4"/>
  <c r="G281" i="4"/>
  <c r="D281" i="4"/>
  <c r="S280" i="4"/>
  <c r="P280" i="4"/>
  <c r="O280" i="4"/>
  <c r="M280" i="4"/>
  <c r="T280" i="4" s="1"/>
  <c r="L280" i="4"/>
  <c r="Q280" i="4" s="1"/>
  <c r="J280" i="4"/>
  <c r="G280" i="4"/>
  <c r="D280" i="4"/>
  <c r="S279" i="4"/>
  <c r="P279" i="4"/>
  <c r="O279" i="4"/>
  <c r="M279" i="4"/>
  <c r="T279" i="4" s="1"/>
  <c r="L279" i="4"/>
  <c r="R279" i="4" s="1"/>
  <c r="J279" i="4"/>
  <c r="G279" i="4"/>
  <c r="D279" i="4"/>
  <c r="S278" i="4"/>
  <c r="P278" i="4"/>
  <c r="O278" i="4"/>
  <c r="M278" i="4"/>
  <c r="T278" i="4" s="1"/>
  <c r="L278" i="4"/>
  <c r="Q278" i="4" s="1"/>
  <c r="J278" i="4"/>
  <c r="G278" i="4"/>
  <c r="D278" i="4"/>
  <c r="S277" i="4"/>
  <c r="P277" i="4"/>
  <c r="O277" i="4"/>
  <c r="M277" i="4"/>
  <c r="T277" i="4" s="1"/>
  <c r="L277" i="4"/>
  <c r="R277" i="4" s="1"/>
  <c r="J277" i="4"/>
  <c r="G277" i="4"/>
  <c r="D277" i="4"/>
  <c r="S276" i="4"/>
  <c r="P276" i="4"/>
  <c r="O276" i="4"/>
  <c r="M276" i="4"/>
  <c r="T276" i="4" s="1"/>
  <c r="L276" i="4"/>
  <c r="Q276" i="4" s="1"/>
  <c r="J276" i="4"/>
  <c r="G276" i="4"/>
  <c r="D276" i="4"/>
  <c r="S275" i="4"/>
  <c r="P275" i="4"/>
  <c r="O275" i="4"/>
  <c r="M275" i="4"/>
  <c r="T275" i="4" s="1"/>
  <c r="L275" i="4"/>
  <c r="R275" i="4" s="1"/>
  <c r="J275" i="4"/>
  <c r="G275" i="4"/>
  <c r="D275" i="4"/>
  <c r="S274" i="4"/>
  <c r="P274" i="4"/>
  <c r="O274" i="4"/>
  <c r="M274" i="4"/>
  <c r="T274" i="4" s="1"/>
  <c r="L274" i="4"/>
  <c r="Q274" i="4" s="1"/>
  <c r="J274" i="4"/>
  <c r="G274" i="4"/>
  <c r="D274" i="4"/>
  <c r="S273" i="4"/>
  <c r="P273" i="4"/>
  <c r="O273" i="4"/>
  <c r="M273" i="4"/>
  <c r="T273" i="4" s="1"/>
  <c r="L273" i="4"/>
  <c r="R273" i="4" s="1"/>
  <c r="J273" i="4"/>
  <c r="G273" i="4"/>
  <c r="D273" i="4"/>
  <c r="S272" i="4"/>
  <c r="P272" i="4"/>
  <c r="O272" i="4"/>
  <c r="M272" i="4"/>
  <c r="T272" i="4" s="1"/>
  <c r="L272" i="4"/>
  <c r="Q272" i="4" s="1"/>
  <c r="J272" i="4"/>
  <c r="G272" i="4"/>
  <c r="D272" i="4"/>
  <c r="S271" i="4"/>
  <c r="P271" i="4"/>
  <c r="O271" i="4"/>
  <c r="M271" i="4"/>
  <c r="T271" i="4" s="1"/>
  <c r="L271" i="4"/>
  <c r="R271" i="4" s="1"/>
  <c r="J271" i="4"/>
  <c r="G271" i="4"/>
  <c r="D271" i="4"/>
  <c r="S270" i="4"/>
  <c r="P270" i="4"/>
  <c r="O270" i="4"/>
  <c r="M270" i="4"/>
  <c r="T270" i="4" s="1"/>
  <c r="L270" i="4"/>
  <c r="Q270" i="4" s="1"/>
  <c r="J270" i="4"/>
  <c r="G270" i="4"/>
  <c r="D270" i="4"/>
  <c r="S269" i="4"/>
  <c r="P269" i="4"/>
  <c r="O269" i="4"/>
  <c r="M269" i="4"/>
  <c r="T269" i="4" s="1"/>
  <c r="L269" i="4"/>
  <c r="R269" i="4" s="1"/>
  <c r="J269" i="4"/>
  <c r="G269" i="4"/>
  <c r="D269" i="4"/>
  <c r="S268" i="4"/>
  <c r="P268" i="4"/>
  <c r="O268" i="4"/>
  <c r="M268" i="4"/>
  <c r="L268" i="4"/>
  <c r="Q268" i="4" s="1"/>
  <c r="J268" i="4"/>
  <c r="G268" i="4"/>
  <c r="D268" i="4"/>
  <c r="S267" i="4"/>
  <c r="P267" i="4"/>
  <c r="O267" i="4"/>
  <c r="M267" i="4"/>
  <c r="T267" i="4" s="1"/>
  <c r="L267" i="4"/>
  <c r="R267" i="4" s="1"/>
  <c r="J267" i="4"/>
  <c r="G267" i="4"/>
  <c r="D267" i="4"/>
  <c r="S266" i="4"/>
  <c r="P266" i="4"/>
  <c r="O266" i="4"/>
  <c r="M266" i="4"/>
  <c r="L266" i="4"/>
  <c r="Q266" i="4" s="1"/>
  <c r="J266" i="4"/>
  <c r="G266" i="4"/>
  <c r="D266" i="4"/>
  <c r="S265" i="4"/>
  <c r="P265" i="4"/>
  <c r="O265" i="4"/>
  <c r="M265" i="4"/>
  <c r="T265" i="4" s="1"/>
  <c r="L265" i="4"/>
  <c r="R265" i="4" s="1"/>
  <c r="J265" i="4"/>
  <c r="G265" i="4"/>
  <c r="D265" i="4"/>
  <c r="S264" i="4"/>
  <c r="P264" i="4"/>
  <c r="O264" i="4"/>
  <c r="M264" i="4"/>
  <c r="T264" i="4" s="1"/>
  <c r="L264" i="4"/>
  <c r="Q264" i="4" s="1"/>
  <c r="J264" i="4"/>
  <c r="G264" i="4"/>
  <c r="D264" i="4"/>
  <c r="S263" i="4"/>
  <c r="P263" i="4"/>
  <c r="O263" i="4"/>
  <c r="M263" i="4"/>
  <c r="T263" i="4" s="1"/>
  <c r="L263" i="4"/>
  <c r="R263" i="4" s="1"/>
  <c r="J263" i="4"/>
  <c r="G263" i="4"/>
  <c r="D263" i="4"/>
  <c r="S262" i="4"/>
  <c r="P262" i="4"/>
  <c r="O262" i="4"/>
  <c r="M262" i="4"/>
  <c r="T262" i="4" s="1"/>
  <c r="L262" i="4"/>
  <c r="Q262" i="4" s="1"/>
  <c r="J262" i="4"/>
  <c r="G262" i="4"/>
  <c r="D262" i="4"/>
  <c r="S261" i="4"/>
  <c r="P261" i="4"/>
  <c r="O261" i="4"/>
  <c r="M261" i="4"/>
  <c r="T261" i="4" s="1"/>
  <c r="L261" i="4"/>
  <c r="R261" i="4" s="1"/>
  <c r="J261" i="4"/>
  <c r="G261" i="4"/>
  <c r="D261" i="4"/>
  <c r="S260" i="4"/>
  <c r="P260" i="4"/>
  <c r="O260" i="4"/>
  <c r="M260" i="4"/>
  <c r="T260" i="4" s="1"/>
  <c r="L260" i="4"/>
  <c r="Q260" i="4" s="1"/>
  <c r="J260" i="4"/>
  <c r="G260" i="4"/>
  <c r="D260" i="4"/>
  <c r="S259" i="4"/>
  <c r="P259" i="4"/>
  <c r="O259" i="4"/>
  <c r="M259" i="4"/>
  <c r="T259" i="4" s="1"/>
  <c r="L259" i="4"/>
  <c r="R259" i="4" s="1"/>
  <c r="J259" i="4"/>
  <c r="G259" i="4"/>
  <c r="D259" i="4"/>
  <c r="S258" i="4"/>
  <c r="P258" i="4"/>
  <c r="O258" i="4"/>
  <c r="M258" i="4"/>
  <c r="T258" i="4" s="1"/>
  <c r="L258" i="4"/>
  <c r="Q258" i="4" s="1"/>
  <c r="J258" i="4"/>
  <c r="G258" i="4"/>
  <c r="D258" i="4"/>
  <c r="S257" i="4"/>
  <c r="P257" i="4"/>
  <c r="O257" i="4"/>
  <c r="M257" i="4"/>
  <c r="T257" i="4" s="1"/>
  <c r="L257" i="4"/>
  <c r="R257" i="4" s="1"/>
  <c r="J257" i="4"/>
  <c r="G257" i="4"/>
  <c r="D257" i="4"/>
  <c r="S256" i="4"/>
  <c r="P256" i="4"/>
  <c r="O256" i="4"/>
  <c r="M256" i="4"/>
  <c r="T256" i="4" s="1"/>
  <c r="L256" i="4"/>
  <c r="Q256" i="4" s="1"/>
  <c r="J256" i="4"/>
  <c r="G256" i="4"/>
  <c r="D256" i="4"/>
  <c r="S255" i="4"/>
  <c r="H7" i="4" s="1"/>
  <c r="P255" i="4"/>
  <c r="O255" i="4"/>
  <c r="M255" i="4"/>
  <c r="T255" i="4" s="1"/>
  <c r="L255" i="4"/>
  <c r="R255" i="4" s="1"/>
  <c r="J255" i="4"/>
  <c r="G255" i="4"/>
  <c r="D255" i="4"/>
  <c r="S254" i="4"/>
  <c r="P254" i="4"/>
  <c r="O254" i="4"/>
  <c r="M254" i="4"/>
  <c r="T254" i="4" s="1"/>
  <c r="L254" i="4"/>
  <c r="Q254" i="4" s="1"/>
  <c r="J254" i="4"/>
  <c r="G254" i="4"/>
  <c r="D254" i="4"/>
  <c r="S253" i="4"/>
  <c r="P253" i="4"/>
  <c r="O253" i="4"/>
  <c r="M253" i="4"/>
  <c r="T253" i="4" s="1"/>
  <c r="L253" i="4"/>
  <c r="R253" i="4" s="1"/>
  <c r="J253" i="4"/>
  <c r="G253" i="4"/>
  <c r="D253" i="4"/>
  <c r="S252" i="4"/>
  <c r="P252" i="4"/>
  <c r="O252" i="4"/>
  <c r="M252" i="4"/>
  <c r="L252" i="4"/>
  <c r="Q252" i="4" s="1"/>
  <c r="J252" i="4"/>
  <c r="G252" i="4"/>
  <c r="D252" i="4"/>
  <c r="S251" i="4"/>
  <c r="P251" i="4"/>
  <c r="O251" i="4"/>
  <c r="M251" i="4"/>
  <c r="T251" i="4" s="1"/>
  <c r="L251" i="4"/>
  <c r="R251" i="4" s="1"/>
  <c r="J251" i="4"/>
  <c r="G251" i="4"/>
  <c r="D251" i="4"/>
  <c r="S250" i="4"/>
  <c r="P250" i="4"/>
  <c r="O250" i="4"/>
  <c r="M250" i="4"/>
  <c r="L250" i="4"/>
  <c r="Q250" i="4" s="1"/>
  <c r="J250" i="4"/>
  <c r="G250" i="4"/>
  <c r="D250" i="4"/>
  <c r="S249" i="4"/>
  <c r="P249" i="4"/>
  <c r="O249" i="4"/>
  <c r="M249" i="4"/>
  <c r="T249" i="4" s="1"/>
  <c r="L249" i="4"/>
  <c r="R249" i="4" s="1"/>
  <c r="J249" i="4"/>
  <c r="G249" i="4"/>
  <c r="D249" i="4"/>
  <c r="S248" i="4"/>
  <c r="P248" i="4"/>
  <c r="O248" i="4"/>
  <c r="M248" i="4"/>
  <c r="T248" i="4" s="1"/>
  <c r="L248" i="4"/>
  <c r="Q248" i="4" s="1"/>
  <c r="J248" i="4"/>
  <c r="G248" i="4"/>
  <c r="D248" i="4"/>
  <c r="S247" i="4"/>
  <c r="P247" i="4"/>
  <c r="O247" i="4"/>
  <c r="M247" i="4"/>
  <c r="T247" i="4" s="1"/>
  <c r="L247" i="4"/>
  <c r="R247" i="4" s="1"/>
  <c r="J247" i="4"/>
  <c r="G247" i="4"/>
  <c r="D247" i="4"/>
  <c r="S246" i="4"/>
  <c r="P246" i="4"/>
  <c r="O246" i="4"/>
  <c r="M246" i="4"/>
  <c r="T246" i="4" s="1"/>
  <c r="L246" i="4"/>
  <c r="Q246" i="4" s="1"/>
  <c r="J246" i="4"/>
  <c r="G246" i="4"/>
  <c r="D246" i="4"/>
  <c r="S245" i="4"/>
  <c r="P245" i="4"/>
  <c r="O245" i="4"/>
  <c r="M245" i="4"/>
  <c r="T245" i="4" s="1"/>
  <c r="L245" i="4"/>
  <c r="R245" i="4" s="1"/>
  <c r="J245" i="4"/>
  <c r="G245" i="4"/>
  <c r="D245" i="4"/>
  <c r="S244" i="4"/>
  <c r="P244" i="4"/>
  <c r="O244" i="4"/>
  <c r="M244" i="4"/>
  <c r="T244" i="4" s="1"/>
  <c r="L244" i="4"/>
  <c r="Q244" i="4" s="1"/>
  <c r="J244" i="4"/>
  <c r="G244" i="4"/>
  <c r="D244" i="4"/>
  <c r="S243" i="4"/>
  <c r="P243" i="4"/>
  <c r="O243" i="4"/>
  <c r="M243" i="4"/>
  <c r="T243" i="4" s="1"/>
  <c r="L243" i="4"/>
  <c r="R243" i="4" s="1"/>
  <c r="J243" i="4"/>
  <c r="G243" i="4"/>
  <c r="D243" i="4"/>
  <c r="S242" i="4"/>
  <c r="P242" i="4"/>
  <c r="O242" i="4"/>
  <c r="M242" i="4"/>
  <c r="T242" i="4" s="1"/>
  <c r="L242" i="4"/>
  <c r="Q242" i="4" s="1"/>
  <c r="J242" i="4"/>
  <c r="G242" i="4"/>
  <c r="D242" i="4"/>
  <c r="S241" i="4"/>
  <c r="P241" i="4"/>
  <c r="O241" i="4"/>
  <c r="M241" i="4"/>
  <c r="T241" i="4" s="1"/>
  <c r="L241" i="4"/>
  <c r="R241" i="4" s="1"/>
  <c r="J241" i="4"/>
  <c r="G241" i="4"/>
  <c r="D241" i="4"/>
  <c r="S240" i="4"/>
  <c r="P240" i="4"/>
  <c r="O240" i="4"/>
  <c r="M240" i="4"/>
  <c r="T240" i="4" s="1"/>
  <c r="L240" i="4"/>
  <c r="Q240" i="4" s="1"/>
  <c r="J240" i="4"/>
  <c r="G240" i="4"/>
  <c r="D240" i="4"/>
  <c r="S239" i="4"/>
  <c r="P239" i="4"/>
  <c r="O239" i="4"/>
  <c r="M239" i="4"/>
  <c r="T239" i="4" s="1"/>
  <c r="L239" i="4"/>
  <c r="R239" i="4" s="1"/>
  <c r="J239" i="4"/>
  <c r="G239" i="4"/>
  <c r="D239" i="4"/>
  <c r="S238" i="4"/>
  <c r="P238" i="4"/>
  <c r="O238" i="4"/>
  <c r="M238" i="4"/>
  <c r="T238" i="4" s="1"/>
  <c r="L238" i="4"/>
  <c r="Q238" i="4" s="1"/>
  <c r="J238" i="4"/>
  <c r="G238" i="4"/>
  <c r="D238" i="4"/>
  <c r="S237" i="4"/>
  <c r="P237" i="4"/>
  <c r="O237" i="4"/>
  <c r="M237" i="4"/>
  <c r="T237" i="4" s="1"/>
  <c r="L237" i="4"/>
  <c r="R237" i="4" s="1"/>
  <c r="J237" i="4"/>
  <c r="G237" i="4"/>
  <c r="D237" i="4"/>
  <c r="S236" i="4"/>
  <c r="P236" i="4"/>
  <c r="O236" i="4"/>
  <c r="M236" i="4"/>
  <c r="L236" i="4"/>
  <c r="Q236" i="4" s="1"/>
  <c r="J236" i="4"/>
  <c r="G236" i="4"/>
  <c r="D236" i="4"/>
  <c r="S235" i="4"/>
  <c r="P235" i="4"/>
  <c r="O235" i="4"/>
  <c r="M235" i="4"/>
  <c r="T235" i="4" s="1"/>
  <c r="L235" i="4"/>
  <c r="R235" i="4" s="1"/>
  <c r="J235" i="4"/>
  <c r="G235" i="4"/>
  <c r="D235" i="4"/>
  <c r="S234" i="4"/>
  <c r="P234" i="4"/>
  <c r="O234" i="4"/>
  <c r="M234" i="4"/>
  <c r="L234" i="4"/>
  <c r="Q234" i="4" s="1"/>
  <c r="J234" i="4"/>
  <c r="G234" i="4"/>
  <c r="D234" i="4"/>
  <c r="S233" i="4"/>
  <c r="P233" i="4"/>
  <c r="O233" i="4"/>
  <c r="M233" i="4"/>
  <c r="T233" i="4" s="1"/>
  <c r="L233" i="4"/>
  <c r="R233" i="4" s="1"/>
  <c r="J233" i="4"/>
  <c r="G233" i="4"/>
  <c r="D233" i="4"/>
  <c r="S232" i="4"/>
  <c r="P232" i="4"/>
  <c r="O232" i="4"/>
  <c r="M232" i="4"/>
  <c r="T232" i="4" s="1"/>
  <c r="L232" i="4"/>
  <c r="Q232" i="4" s="1"/>
  <c r="J232" i="4"/>
  <c r="G232" i="4"/>
  <c r="D232" i="4"/>
  <c r="S231" i="4"/>
  <c r="P231" i="4"/>
  <c r="O231" i="4"/>
  <c r="M231" i="4"/>
  <c r="T231" i="4" s="1"/>
  <c r="L231" i="4"/>
  <c r="R231" i="4" s="1"/>
  <c r="J231" i="4"/>
  <c r="G231" i="4"/>
  <c r="D231" i="4"/>
  <c r="S230" i="4"/>
  <c r="P230" i="4"/>
  <c r="O230" i="4"/>
  <c r="M230" i="4"/>
  <c r="T230" i="4" s="1"/>
  <c r="L230" i="4"/>
  <c r="Q230" i="4" s="1"/>
  <c r="J230" i="4"/>
  <c r="G230" i="4"/>
  <c r="D230" i="4"/>
  <c r="S229" i="4"/>
  <c r="P229" i="4"/>
  <c r="O229" i="4"/>
  <c r="M229" i="4"/>
  <c r="T229" i="4" s="1"/>
  <c r="L229" i="4"/>
  <c r="R229" i="4" s="1"/>
  <c r="J229" i="4"/>
  <c r="G229" i="4"/>
  <c r="D229" i="4"/>
  <c r="S228" i="4"/>
  <c r="P228" i="4"/>
  <c r="O228" i="4"/>
  <c r="M228" i="4"/>
  <c r="T228" i="4" s="1"/>
  <c r="L228" i="4"/>
  <c r="Q228" i="4" s="1"/>
  <c r="J228" i="4"/>
  <c r="G228" i="4"/>
  <c r="D228" i="4"/>
  <c r="S227" i="4"/>
  <c r="P227" i="4"/>
  <c r="O227" i="4"/>
  <c r="M227" i="4"/>
  <c r="T227" i="4" s="1"/>
  <c r="L227" i="4"/>
  <c r="R227" i="4" s="1"/>
  <c r="J227" i="4"/>
  <c r="G227" i="4"/>
  <c r="D227" i="4"/>
  <c r="S226" i="4"/>
  <c r="P226" i="4"/>
  <c r="O226" i="4"/>
  <c r="M226" i="4"/>
  <c r="T226" i="4" s="1"/>
  <c r="L226" i="4"/>
  <c r="Q226" i="4" s="1"/>
  <c r="J226" i="4"/>
  <c r="G226" i="4"/>
  <c r="D226" i="4"/>
  <c r="S225" i="4"/>
  <c r="P225" i="4"/>
  <c r="O225" i="4"/>
  <c r="M225" i="4"/>
  <c r="T225" i="4" s="1"/>
  <c r="L225" i="4"/>
  <c r="R225" i="4" s="1"/>
  <c r="J225" i="4"/>
  <c r="G225" i="4"/>
  <c r="D225" i="4"/>
  <c r="S224" i="4"/>
  <c r="P224" i="4"/>
  <c r="O224" i="4"/>
  <c r="M224" i="4"/>
  <c r="T224" i="4" s="1"/>
  <c r="L224" i="4"/>
  <c r="R224" i="4" s="1"/>
  <c r="J224" i="4"/>
  <c r="G224" i="4"/>
  <c r="D224" i="4"/>
  <c r="S223" i="4"/>
  <c r="P223" i="4"/>
  <c r="O223" i="4"/>
  <c r="M223" i="4"/>
  <c r="T223" i="4" s="1"/>
  <c r="L223" i="4"/>
  <c r="R223" i="4" s="1"/>
  <c r="J223" i="4"/>
  <c r="G223" i="4"/>
  <c r="D223" i="4"/>
  <c r="S222" i="4"/>
  <c r="P222" i="4"/>
  <c r="O222" i="4"/>
  <c r="M222" i="4"/>
  <c r="T222" i="4" s="1"/>
  <c r="L222" i="4"/>
  <c r="R222" i="4" s="1"/>
  <c r="J222" i="4"/>
  <c r="G222" i="4"/>
  <c r="D222" i="4"/>
  <c r="S221" i="4"/>
  <c r="P221" i="4"/>
  <c r="O221" i="4"/>
  <c r="M221" i="4"/>
  <c r="T221" i="4" s="1"/>
  <c r="L221" i="4"/>
  <c r="R221" i="4" s="1"/>
  <c r="J221" i="4"/>
  <c r="G221" i="4"/>
  <c r="D221" i="4"/>
  <c r="S220" i="4"/>
  <c r="P220" i="4"/>
  <c r="O220" i="4"/>
  <c r="M220" i="4"/>
  <c r="T220" i="4" s="1"/>
  <c r="L220" i="4"/>
  <c r="R220" i="4" s="1"/>
  <c r="J220" i="4"/>
  <c r="G220" i="4"/>
  <c r="D220" i="4"/>
  <c r="S219" i="4"/>
  <c r="P219" i="4"/>
  <c r="O219" i="4"/>
  <c r="M219" i="4"/>
  <c r="T219" i="4" s="1"/>
  <c r="L219" i="4"/>
  <c r="R219" i="4" s="1"/>
  <c r="J219" i="4"/>
  <c r="G219" i="4"/>
  <c r="D219" i="4"/>
  <c r="S218" i="4"/>
  <c r="P218" i="4"/>
  <c r="O218" i="4"/>
  <c r="M218" i="4"/>
  <c r="T218" i="4" s="1"/>
  <c r="L218" i="4"/>
  <c r="R218" i="4" s="1"/>
  <c r="J218" i="4"/>
  <c r="G218" i="4"/>
  <c r="D218" i="4"/>
  <c r="S217" i="4"/>
  <c r="P217" i="4"/>
  <c r="O217" i="4"/>
  <c r="M217" i="4"/>
  <c r="T217" i="4" s="1"/>
  <c r="L217" i="4"/>
  <c r="R217" i="4" s="1"/>
  <c r="J217" i="4"/>
  <c r="G217" i="4"/>
  <c r="D217" i="4"/>
  <c r="S216" i="4"/>
  <c r="P216" i="4"/>
  <c r="O216" i="4"/>
  <c r="M216" i="4"/>
  <c r="T216" i="4" s="1"/>
  <c r="L216" i="4"/>
  <c r="R216" i="4" s="1"/>
  <c r="J216" i="4"/>
  <c r="G216" i="4"/>
  <c r="D216" i="4"/>
  <c r="S215" i="4"/>
  <c r="P215" i="4"/>
  <c r="O215" i="4"/>
  <c r="M215" i="4"/>
  <c r="T215" i="4" s="1"/>
  <c r="L215" i="4"/>
  <c r="R215" i="4" s="1"/>
  <c r="J215" i="4"/>
  <c r="G215" i="4"/>
  <c r="D215" i="4"/>
  <c r="S214" i="4"/>
  <c r="P214" i="4"/>
  <c r="O214" i="4"/>
  <c r="M214" i="4"/>
  <c r="T214" i="4" s="1"/>
  <c r="L214" i="4"/>
  <c r="R214" i="4" s="1"/>
  <c r="J214" i="4"/>
  <c r="G214" i="4"/>
  <c r="D214" i="4"/>
  <c r="S213" i="4"/>
  <c r="P213" i="4"/>
  <c r="O213" i="4"/>
  <c r="M213" i="4"/>
  <c r="T213" i="4" s="1"/>
  <c r="L213" i="4"/>
  <c r="R213" i="4" s="1"/>
  <c r="J213" i="4"/>
  <c r="G213" i="4"/>
  <c r="D213" i="4"/>
  <c r="S212" i="4"/>
  <c r="P212" i="4"/>
  <c r="O212" i="4"/>
  <c r="M212" i="4"/>
  <c r="T212" i="4" s="1"/>
  <c r="L212" i="4"/>
  <c r="R212" i="4" s="1"/>
  <c r="J212" i="4"/>
  <c r="G212" i="4"/>
  <c r="D212" i="4"/>
  <c r="S211" i="4"/>
  <c r="P211" i="4"/>
  <c r="O211" i="4"/>
  <c r="M211" i="4"/>
  <c r="T211" i="4" s="1"/>
  <c r="L211" i="4"/>
  <c r="R211" i="4" s="1"/>
  <c r="J211" i="4"/>
  <c r="G211" i="4"/>
  <c r="D211" i="4"/>
  <c r="S210" i="4"/>
  <c r="P210" i="4"/>
  <c r="O210" i="4"/>
  <c r="M210" i="4"/>
  <c r="T210" i="4" s="1"/>
  <c r="L210" i="4"/>
  <c r="R210" i="4" s="1"/>
  <c r="J210" i="4"/>
  <c r="G210" i="4"/>
  <c r="D210" i="4"/>
  <c r="S209" i="4"/>
  <c r="P209" i="4"/>
  <c r="O209" i="4"/>
  <c r="M209" i="4"/>
  <c r="T209" i="4" s="1"/>
  <c r="L209" i="4"/>
  <c r="R209" i="4" s="1"/>
  <c r="J209" i="4"/>
  <c r="G209" i="4"/>
  <c r="D209" i="4"/>
  <c r="S208" i="4"/>
  <c r="P208" i="4"/>
  <c r="O208" i="4"/>
  <c r="M208" i="4"/>
  <c r="T208" i="4" s="1"/>
  <c r="L208" i="4"/>
  <c r="R208" i="4" s="1"/>
  <c r="J208" i="4"/>
  <c r="G208" i="4"/>
  <c r="D208" i="4"/>
  <c r="S207" i="4"/>
  <c r="P207" i="4"/>
  <c r="O207" i="4"/>
  <c r="M207" i="4"/>
  <c r="T207" i="4" s="1"/>
  <c r="L207" i="4"/>
  <c r="R207" i="4" s="1"/>
  <c r="J207" i="4"/>
  <c r="G207" i="4"/>
  <c r="D207" i="4"/>
  <c r="S206" i="4"/>
  <c r="P206" i="4"/>
  <c r="O206" i="4"/>
  <c r="M206" i="4"/>
  <c r="T206" i="4" s="1"/>
  <c r="L206" i="4"/>
  <c r="R206" i="4" s="1"/>
  <c r="J206" i="4"/>
  <c r="G206" i="4"/>
  <c r="D206" i="4"/>
  <c r="S205" i="4"/>
  <c r="P205" i="4"/>
  <c r="O205" i="4"/>
  <c r="M205" i="4"/>
  <c r="L205" i="4"/>
  <c r="R205" i="4" s="1"/>
  <c r="J205" i="4"/>
  <c r="G205" i="4"/>
  <c r="D205" i="4"/>
  <c r="S204" i="4"/>
  <c r="P204" i="4"/>
  <c r="O204" i="4"/>
  <c r="M204" i="4"/>
  <c r="T204" i="4" s="1"/>
  <c r="L204" i="4"/>
  <c r="R204" i="4" s="1"/>
  <c r="J204" i="4"/>
  <c r="G204" i="4"/>
  <c r="D204" i="4"/>
  <c r="S203" i="4"/>
  <c r="P203" i="4"/>
  <c r="O203" i="4"/>
  <c r="M203" i="4"/>
  <c r="T203" i="4" s="1"/>
  <c r="L203" i="4"/>
  <c r="Q203" i="4" s="1"/>
  <c r="J203" i="4"/>
  <c r="G203" i="4"/>
  <c r="D203" i="4"/>
  <c r="S202" i="4"/>
  <c r="P202" i="4"/>
  <c r="O202" i="4"/>
  <c r="M202" i="4"/>
  <c r="L202" i="4"/>
  <c r="Q202" i="4" s="1"/>
  <c r="J202" i="4"/>
  <c r="G202" i="4"/>
  <c r="D202" i="4"/>
  <c r="S201" i="4"/>
  <c r="P201" i="4"/>
  <c r="O201" i="4"/>
  <c r="M201" i="4"/>
  <c r="L201" i="4"/>
  <c r="Q201" i="4" s="1"/>
  <c r="J201" i="4"/>
  <c r="G201" i="4"/>
  <c r="D201" i="4"/>
  <c r="S200" i="4"/>
  <c r="P200" i="4"/>
  <c r="O200" i="4"/>
  <c r="M200" i="4"/>
  <c r="T200" i="4" s="1"/>
  <c r="L200" i="4"/>
  <c r="R200" i="4" s="1"/>
  <c r="J200" i="4"/>
  <c r="G200" i="4"/>
  <c r="D200" i="4"/>
  <c r="S199" i="4"/>
  <c r="P199" i="4"/>
  <c r="O199" i="4"/>
  <c r="M199" i="4"/>
  <c r="T199" i="4" s="1"/>
  <c r="L199" i="4"/>
  <c r="Q199" i="4" s="1"/>
  <c r="J199" i="4"/>
  <c r="G199" i="4"/>
  <c r="D199" i="4"/>
  <c r="S198" i="4"/>
  <c r="P198" i="4"/>
  <c r="O198" i="4"/>
  <c r="M198" i="4"/>
  <c r="L198" i="4"/>
  <c r="Q198" i="4" s="1"/>
  <c r="J198" i="4"/>
  <c r="G198" i="4"/>
  <c r="D198" i="4"/>
  <c r="S197" i="4"/>
  <c r="P197" i="4"/>
  <c r="O197" i="4"/>
  <c r="M197" i="4"/>
  <c r="L197" i="4"/>
  <c r="Q197" i="4" s="1"/>
  <c r="J197" i="4"/>
  <c r="G197" i="4"/>
  <c r="D197" i="4"/>
  <c r="S196" i="4"/>
  <c r="P196" i="4"/>
  <c r="O196" i="4"/>
  <c r="M196" i="4"/>
  <c r="T196" i="4" s="1"/>
  <c r="L196" i="4"/>
  <c r="R196" i="4" s="1"/>
  <c r="J196" i="4"/>
  <c r="G196" i="4"/>
  <c r="D196" i="4"/>
  <c r="S195" i="4"/>
  <c r="P195" i="4"/>
  <c r="O195" i="4"/>
  <c r="M195" i="4"/>
  <c r="T195" i="4" s="1"/>
  <c r="L195" i="4"/>
  <c r="Q195" i="4" s="1"/>
  <c r="J195" i="4"/>
  <c r="G195" i="4"/>
  <c r="D195" i="4"/>
  <c r="S194" i="4"/>
  <c r="P194" i="4"/>
  <c r="O194" i="4"/>
  <c r="M194" i="4"/>
  <c r="L194" i="4"/>
  <c r="Q194" i="4" s="1"/>
  <c r="J194" i="4"/>
  <c r="G194" i="4"/>
  <c r="D194" i="4"/>
  <c r="S193" i="4"/>
  <c r="P193" i="4"/>
  <c r="O193" i="4"/>
  <c r="M193" i="4"/>
  <c r="L193" i="4"/>
  <c r="Q193" i="4" s="1"/>
  <c r="J193" i="4"/>
  <c r="G193" i="4"/>
  <c r="D193" i="4"/>
  <c r="S192" i="4"/>
  <c r="P192" i="4"/>
  <c r="O192" i="4"/>
  <c r="M192" i="4"/>
  <c r="T192" i="4" s="1"/>
  <c r="L192" i="4"/>
  <c r="R192" i="4" s="1"/>
  <c r="J192" i="4"/>
  <c r="G192" i="4"/>
  <c r="D192" i="4"/>
  <c r="S191" i="4"/>
  <c r="P191" i="4"/>
  <c r="O191" i="4"/>
  <c r="M191" i="4"/>
  <c r="T191" i="4" s="1"/>
  <c r="L191" i="4"/>
  <c r="Q191" i="4" s="1"/>
  <c r="J191" i="4"/>
  <c r="G191" i="4"/>
  <c r="D191" i="4"/>
  <c r="S190" i="4"/>
  <c r="P190" i="4"/>
  <c r="O190" i="4"/>
  <c r="M190" i="4"/>
  <c r="L190" i="4"/>
  <c r="Q190" i="4" s="1"/>
  <c r="J190" i="4"/>
  <c r="G190" i="4"/>
  <c r="D190" i="4"/>
  <c r="S189" i="4"/>
  <c r="P189" i="4"/>
  <c r="O189" i="4"/>
  <c r="M189" i="4"/>
  <c r="L189" i="4"/>
  <c r="R189" i="4" s="1"/>
  <c r="J189" i="4"/>
  <c r="G189" i="4"/>
  <c r="D189" i="4"/>
  <c r="S188" i="4"/>
  <c r="P188" i="4"/>
  <c r="O188" i="4"/>
  <c r="M188" i="4"/>
  <c r="T188" i="4" s="1"/>
  <c r="L188" i="4"/>
  <c r="R188" i="4" s="1"/>
  <c r="J188" i="4"/>
  <c r="G188" i="4"/>
  <c r="D188" i="4"/>
  <c r="S187" i="4"/>
  <c r="P187" i="4"/>
  <c r="O187" i="4"/>
  <c r="M187" i="4"/>
  <c r="T187" i="4" s="1"/>
  <c r="L187" i="4"/>
  <c r="Q187" i="4" s="1"/>
  <c r="J187" i="4"/>
  <c r="G187" i="4"/>
  <c r="D187" i="4"/>
  <c r="S186" i="4"/>
  <c r="P186" i="4"/>
  <c r="O186" i="4"/>
  <c r="M186" i="4"/>
  <c r="L186" i="4"/>
  <c r="Q186" i="4" s="1"/>
  <c r="J186" i="4"/>
  <c r="G186" i="4"/>
  <c r="D186" i="4"/>
  <c r="S185" i="4"/>
  <c r="P185" i="4"/>
  <c r="O185" i="4"/>
  <c r="M185" i="4"/>
  <c r="L185" i="4"/>
  <c r="Q185" i="4" s="1"/>
  <c r="J185" i="4"/>
  <c r="G185" i="4"/>
  <c r="D185" i="4"/>
  <c r="S184" i="4"/>
  <c r="P184" i="4"/>
  <c r="O184" i="4"/>
  <c r="M184" i="4"/>
  <c r="T184" i="4" s="1"/>
  <c r="L184" i="4"/>
  <c r="R184" i="4" s="1"/>
  <c r="J184" i="4"/>
  <c r="G184" i="4"/>
  <c r="D184" i="4"/>
  <c r="S183" i="4"/>
  <c r="P183" i="4"/>
  <c r="O183" i="4"/>
  <c r="M183" i="4"/>
  <c r="T183" i="4" s="1"/>
  <c r="L183" i="4"/>
  <c r="Q183" i="4" s="1"/>
  <c r="J183" i="4"/>
  <c r="G183" i="4"/>
  <c r="D183" i="4"/>
  <c r="S182" i="4"/>
  <c r="P182" i="4"/>
  <c r="O182" i="4"/>
  <c r="M182" i="4"/>
  <c r="L182" i="4"/>
  <c r="Q182" i="4" s="1"/>
  <c r="J182" i="4"/>
  <c r="G182" i="4"/>
  <c r="D182" i="4"/>
  <c r="S181" i="4"/>
  <c r="P181" i="4"/>
  <c r="O181" i="4"/>
  <c r="M181" i="4"/>
  <c r="L181" i="4"/>
  <c r="Q181" i="4" s="1"/>
  <c r="J181" i="4"/>
  <c r="G181" i="4"/>
  <c r="D181" i="4"/>
  <c r="S180" i="4"/>
  <c r="P180" i="4"/>
  <c r="O180" i="4"/>
  <c r="M180" i="4"/>
  <c r="T180" i="4" s="1"/>
  <c r="L180" i="4"/>
  <c r="R180" i="4" s="1"/>
  <c r="J180" i="4"/>
  <c r="G180" i="4"/>
  <c r="D180" i="4"/>
  <c r="S179" i="4"/>
  <c r="P179" i="4"/>
  <c r="O179" i="4"/>
  <c r="M179" i="4"/>
  <c r="T179" i="4" s="1"/>
  <c r="L179" i="4"/>
  <c r="Q179" i="4" s="1"/>
  <c r="J179" i="4"/>
  <c r="G179" i="4"/>
  <c r="D179" i="4"/>
  <c r="S178" i="4"/>
  <c r="P178" i="4"/>
  <c r="O178" i="4"/>
  <c r="M178" i="4"/>
  <c r="L178" i="4"/>
  <c r="Q178" i="4" s="1"/>
  <c r="J178" i="4"/>
  <c r="G178" i="4"/>
  <c r="D178" i="4"/>
  <c r="S177" i="4"/>
  <c r="P177" i="4"/>
  <c r="O177" i="4"/>
  <c r="M177" i="4"/>
  <c r="L177" i="4"/>
  <c r="Q177" i="4" s="1"/>
  <c r="J177" i="4"/>
  <c r="G177" i="4"/>
  <c r="D177" i="4"/>
  <c r="S176" i="4"/>
  <c r="P176" i="4"/>
  <c r="O176" i="4"/>
  <c r="M176" i="4"/>
  <c r="T176" i="4" s="1"/>
  <c r="L176" i="4"/>
  <c r="R176" i="4" s="1"/>
  <c r="J176" i="4"/>
  <c r="G176" i="4"/>
  <c r="D176" i="4"/>
  <c r="S175" i="4"/>
  <c r="P175" i="4"/>
  <c r="O175" i="4"/>
  <c r="M175" i="4"/>
  <c r="T175" i="4" s="1"/>
  <c r="L175" i="4"/>
  <c r="Q175" i="4" s="1"/>
  <c r="J175" i="4"/>
  <c r="G175" i="4"/>
  <c r="D175" i="4"/>
  <c r="S174" i="4"/>
  <c r="P174" i="4"/>
  <c r="O174" i="4"/>
  <c r="M174" i="4"/>
  <c r="L174" i="4"/>
  <c r="Q174" i="4" s="1"/>
  <c r="J174" i="4"/>
  <c r="G174" i="4"/>
  <c r="D174" i="4"/>
  <c r="S173" i="4"/>
  <c r="P173" i="4"/>
  <c r="O173" i="4"/>
  <c r="M173" i="4"/>
  <c r="L173" i="4"/>
  <c r="R173" i="4" s="1"/>
  <c r="J173" i="4"/>
  <c r="G173" i="4"/>
  <c r="D173" i="4"/>
  <c r="S172" i="4"/>
  <c r="P172" i="4"/>
  <c r="O172" i="4"/>
  <c r="M172" i="4"/>
  <c r="T172" i="4" s="1"/>
  <c r="L172" i="4"/>
  <c r="R172" i="4" s="1"/>
  <c r="J172" i="4"/>
  <c r="G172" i="4"/>
  <c r="D172" i="4"/>
  <c r="S171" i="4"/>
  <c r="P171" i="4"/>
  <c r="O171" i="4"/>
  <c r="M171" i="4"/>
  <c r="T171" i="4" s="1"/>
  <c r="L171" i="4"/>
  <c r="Q171" i="4" s="1"/>
  <c r="J171" i="4"/>
  <c r="G171" i="4"/>
  <c r="D171" i="4"/>
  <c r="S170" i="4"/>
  <c r="P170" i="4"/>
  <c r="O170" i="4"/>
  <c r="M170" i="4"/>
  <c r="L170" i="4"/>
  <c r="Q170" i="4" s="1"/>
  <c r="J170" i="4"/>
  <c r="G170" i="4"/>
  <c r="D170" i="4"/>
  <c r="S169" i="4"/>
  <c r="P169" i="4"/>
  <c r="O169" i="4"/>
  <c r="M169" i="4"/>
  <c r="L169" i="4"/>
  <c r="Q169" i="4" s="1"/>
  <c r="J169" i="4"/>
  <c r="G169" i="4"/>
  <c r="D169" i="4"/>
  <c r="S168" i="4"/>
  <c r="P168" i="4"/>
  <c r="O168" i="4"/>
  <c r="M168" i="4"/>
  <c r="T168" i="4" s="1"/>
  <c r="L168" i="4"/>
  <c r="R168" i="4" s="1"/>
  <c r="J168" i="4"/>
  <c r="G168" i="4"/>
  <c r="D168" i="4"/>
  <c r="S167" i="4"/>
  <c r="P167" i="4"/>
  <c r="O167" i="4"/>
  <c r="M167" i="4"/>
  <c r="T167" i="4" s="1"/>
  <c r="L167" i="4"/>
  <c r="Q167" i="4" s="1"/>
  <c r="J167" i="4"/>
  <c r="G167" i="4"/>
  <c r="D167" i="4"/>
  <c r="S166" i="4"/>
  <c r="P166" i="4"/>
  <c r="O166" i="4"/>
  <c r="M166" i="4"/>
  <c r="L166" i="4"/>
  <c r="Q166" i="4" s="1"/>
  <c r="J166" i="4"/>
  <c r="G166" i="4"/>
  <c r="D166" i="4"/>
  <c r="S165" i="4"/>
  <c r="P165" i="4"/>
  <c r="O165" i="4"/>
  <c r="M165" i="4"/>
  <c r="L165" i="4"/>
  <c r="Q165" i="4" s="1"/>
  <c r="J165" i="4"/>
  <c r="G165" i="4"/>
  <c r="D165" i="4"/>
  <c r="S164" i="4"/>
  <c r="P164" i="4"/>
  <c r="O164" i="4"/>
  <c r="M164" i="4"/>
  <c r="T164" i="4" s="1"/>
  <c r="L164" i="4"/>
  <c r="R164" i="4" s="1"/>
  <c r="J164" i="4"/>
  <c r="G164" i="4"/>
  <c r="D164" i="4"/>
  <c r="S163" i="4"/>
  <c r="P163" i="4"/>
  <c r="O163" i="4"/>
  <c r="M163" i="4"/>
  <c r="T163" i="4" s="1"/>
  <c r="L163" i="4"/>
  <c r="Q163" i="4" s="1"/>
  <c r="J163" i="4"/>
  <c r="G163" i="4"/>
  <c r="D163" i="4"/>
  <c r="S162" i="4"/>
  <c r="P162" i="4"/>
  <c r="O162" i="4"/>
  <c r="M162" i="4"/>
  <c r="L162" i="4"/>
  <c r="Q162" i="4" s="1"/>
  <c r="J162" i="4"/>
  <c r="G162" i="4"/>
  <c r="D162" i="4"/>
  <c r="S161" i="4"/>
  <c r="P161" i="4"/>
  <c r="O161" i="4"/>
  <c r="M161" i="4"/>
  <c r="L161" i="4"/>
  <c r="Q161" i="4" s="1"/>
  <c r="J161" i="4"/>
  <c r="G161" i="4"/>
  <c r="D161" i="4"/>
  <c r="S160" i="4"/>
  <c r="P160" i="4"/>
  <c r="O160" i="4"/>
  <c r="M160" i="4"/>
  <c r="T160" i="4" s="1"/>
  <c r="L160" i="4"/>
  <c r="R160" i="4" s="1"/>
  <c r="J160" i="4"/>
  <c r="G160" i="4"/>
  <c r="D160" i="4"/>
  <c r="S159" i="4"/>
  <c r="P159" i="4"/>
  <c r="O159" i="4"/>
  <c r="M159" i="4"/>
  <c r="T159" i="4" s="1"/>
  <c r="L159" i="4"/>
  <c r="Q159" i="4" s="1"/>
  <c r="J159" i="4"/>
  <c r="G159" i="4"/>
  <c r="D159" i="4"/>
  <c r="S158" i="4"/>
  <c r="P158" i="4"/>
  <c r="O158" i="4"/>
  <c r="M158" i="4"/>
  <c r="L158" i="4"/>
  <c r="Q158" i="4" s="1"/>
  <c r="J158" i="4"/>
  <c r="G158" i="4"/>
  <c r="D158" i="4"/>
  <c r="S157" i="4"/>
  <c r="P157" i="4"/>
  <c r="O157" i="4"/>
  <c r="M157" i="4"/>
  <c r="L157" i="4"/>
  <c r="R157" i="4" s="1"/>
  <c r="J157" i="4"/>
  <c r="G157" i="4"/>
  <c r="D157" i="4"/>
  <c r="S156" i="4"/>
  <c r="P156" i="4"/>
  <c r="O156" i="4"/>
  <c r="M156" i="4"/>
  <c r="T156" i="4" s="1"/>
  <c r="L156" i="4"/>
  <c r="R156" i="4" s="1"/>
  <c r="J156" i="4"/>
  <c r="G156" i="4"/>
  <c r="D156" i="4"/>
  <c r="S155" i="4"/>
  <c r="P155" i="4"/>
  <c r="O155" i="4"/>
  <c r="M155" i="4"/>
  <c r="T155" i="4" s="1"/>
  <c r="L155" i="4"/>
  <c r="Q155" i="4" s="1"/>
  <c r="J155" i="4"/>
  <c r="G155" i="4"/>
  <c r="D155" i="4"/>
  <c r="S154" i="4"/>
  <c r="P154" i="4"/>
  <c r="O154" i="4"/>
  <c r="M154" i="4"/>
  <c r="L154" i="4"/>
  <c r="Q154" i="4" s="1"/>
  <c r="J154" i="4"/>
  <c r="G154" i="4"/>
  <c r="D154" i="4"/>
  <c r="S153" i="4"/>
  <c r="P153" i="4"/>
  <c r="O153" i="4"/>
  <c r="M153" i="4"/>
  <c r="L153" i="4"/>
  <c r="Q153" i="4" s="1"/>
  <c r="J153" i="4"/>
  <c r="G153" i="4"/>
  <c r="D153" i="4"/>
  <c r="S152" i="4"/>
  <c r="P152" i="4"/>
  <c r="O152" i="4"/>
  <c r="M152" i="4"/>
  <c r="L152" i="4"/>
  <c r="Q152" i="4" s="1"/>
  <c r="J152" i="4"/>
  <c r="G152" i="4"/>
  <c r="D152" i="4"/>
  <c r="S151" i="4"/>
  <c r="P151" i="4"/>
  <c r="O151" i="4"/>
  <c r="M151" i="4"/>
  <c r="L151" i="4"/>
  <c r="Q151" i="4" s="1"/>
  <c r="J151" i="4"/>
  <c r="G151" i="4"/>
  <c r="D151" i="4"/>
  <c r="S150" i="4"/>
  <c r="P150" i="4"/>
  <c r="O150" i="4"/>
  <c r="M150" i="4"/>
  <c r="L150" i="4"/>
  <c r="Q150" i="4" s="1"/>
  <c r="J150" i="4"/>
  <c r="G150" i="4"/>
  <c r="D150" i="4"/>
  <c r="S149" i="4"/>
  <c r="P149" i="4"/>
  <c r="O149" i="4"/>
  <c r="M149" i="4"/>
  <c r="L149" i="4"/>
  <c r="Q149" i="4" s="1"/>
  <c r="J149" i="4"/>
  <c r="G149" i="4"/>
  <c r="D149" i="4"/>
  <c r="S148" i="4"/>
  <c r="P148" i="4"/>
  <c r="O148" i="4"/>
  <c r="M148" i="4"/>
  <c r="L148" i="4"/>
  <c r="Q148" i="4" s="1"/>
  <c r="J148" i="4"/>
  <c r="G148" i="4"/>
  <c r="D148" i="4"/>
  <c r="S147" i="4"/>
  <c r="P147" i="4"/>
  <c r="O147" i="4"/>
  <c r="M147" i="4"/>
  <c r="L147" i="4"/>
  <c r="Q147" i="4" s="1"/>
  <c r="J147" i="4"/>
  <c r="G147" i="4"/>
  <c r="D147" i="4"/>
  <c r="S146" i="4"/>
  <c r="P146" i="4"/>
  <c r="O146" i="4"/>
  <c r="M146" i="4"/>
  <c r="L146" i="4"/>
  <c r="Q146" i="4" s="1"/>
  <c r="J146" i="4"/>
  <c r="G146" i="4"/>
  <c r="D146" i="4"/>
  <c r="S145" i="4"/>
  <c r="P145" i="4"/>
  <c r="O145" i="4"/>
  <c r="M145" i="4"/>
  <c r="L145" i="4"/>
  <c r="Q145" i="4" s="1"/>
  <c r="J145" i="4"/>
  <c r="G145" i="4"/>
  <c r="D145" i="4"/>
  <c r="S144" i="4"/>
  <c r="P144" i="4"/>
  <c r="O144" i="4"/>
  <c r="M144" i="4"/>
  <c r="L144" i="4"/>
  <c r="Q144" i="4" s="1"/>
  <c r="J144" i="4"/>
  <c r="G144" i="4"/>
  <c r="D144" i="4"/>
  <c r="S143" i="4"/>
  <c r="P143" i="4"/>
  <c r="O143" i="4"/>
  <c r="M143" i="4"/>
  <c r="L143" i="4"/>
  <c r="Q143" i="4" s="1"/>
  <c r="J143" i="4"/>
  <c r="G143" i="4"/>
  <c r="D143" i="4"/>
  <c r="S142" i="4"/>
  <c r="P142" i="4"/>
  <c r="O142" i="4"/>
  <c r="M142" i="4"/>
  <c r="L142" i="4"/>
  <c r="Q142" i="4" s="1"/>
  <c r="J142" i="4"/>
  <c r="G142" i="4"/>
  <c r="D142" i="4"/>
  <c r="S141" i="4"/>
  <c r="P141" i="4"/>
  <c r="O141" i="4"/>
  <c r="M141" i="4"/>
  <c r="L141" i="4"/>
  <c r="Q141" i="4" s="1"/>
  <c r="J141" i="4"/>
  <c r="G141" i="4"/>
  <c r="D141" i="4"/>
  <c r="S140" i="4"/>
  <c r="P140" i="4"/>
  <c r="O140" i="4"/>
  <c r="M140" i="4"/>
  <c r="L140" i="4"/>
  <c r="Q140" i="4" s="1"/>
  <c r="J140" i="4"/>
  <c r="G140" i="4"/>
  <c r="D140" i="4"/>
  <c r="S139" i="4"/>
  <c r="P139" i="4"/>
  <c r="O139" i="4"/>
  <c r="M139" i="4"/>
  <c r="L139" i="4"/>
  <c r="Q139" i="4" s="1"/>
  <c r="J139" i="4"/>
  <c r="G139" i="4"/>
  <c r="D139" i="4"/>
  <c r="S138" i="4"/>
  <c r="P138" i="4"/>
  <c r="O138" i="4"/>
  <c r="M138" i="4"/>
  <c r="L138" i="4"/>
  <c r="Q138" i="4" s="1"/>
  <c r="J138" i="4"/>
  <c r="G138" i="4"/>
  <c r="D138" i="4"/>
  <c r="S137" i="4"/>
  <c r="P137" i="4"/>
  <c r="O137" i="4"/>
  <c r="M137" i="4"/>
  <c r="L137" i="4"/>
  <c r="Q137" i="4" s="1"/>
  <c r="J137" i="4"/>
  <c r="G137" i="4"/>
  <c r="D137" i="4"/>
  <c r="S136" i="4"/>
  <c r="P136" i="4"/>
  <c r="O136" i="4"/>
  <c r="M136" i="4"/>
  <c r="L136" i="4"/>
  <c r="Q136" i="4" s="1"/>
  <c r="J136" i="4"/>
  <c r="G136" i="4"/>
  <c r="D136" i="4"/>
  <c r="S135" i="4"/>
  <c r="P135" i="4"/>
  <c r="O135" i="4"/>
  <c r="M135" i="4"/>
  <c r="L135" i="4"/>
  <c r="Q135" i="4" s="1"/>
  <c r="J135" i="4"/>
  <c r="G135" i="4"/>
  <c r="D135" i="4"/>
  <c r="S134" i="4"/>
  <c r="P134" i="4"/>
  <c r="O134" i="4"/>
  <c r="M134" i="4"/>
  <c r="L134" i="4"/>
  <c r="Q134" i="4" s="1"/>
  <c r="J134" i="4"/>
  <c r="G134" i="4"/>
  <c r="D134" i="4"/>
  <c r="S133" i="4"/>
  <c r="P133" i="4"/>
  <c r="O133" i="4"/>
  <c r="M133" i="4"/>
  <c r="L133" i="4"/>
  <c r="Q133" i="4" s="1"/>
  <c r="J133" i="4"/>
  <c r="G133" i="4"/>
  <c r="D133" i="4"/>
  <c r="S132" i="4"/>
  <c r="P132" i="4"/>
  <c r="O132" i="4"/>
  <c r="M132" i="4"/>
  <c r="L132" i="4"/>
  <c r="Q132" i="4" s="1"/>
  <c r="J132" i="4"/>
  <c r="G132" i="4"/>
  <c r="D132" i="4"/>
  <c r="S131" i="4"/>
  <c r="P131" i="4"/>
  <c r="O131" i="4"/>
  <c r="M131" i="4"/>
  <c r="L131" i="4"/>
  <c r="Q131" i="4" s="1"/>
  <c r="J131" i="4"/>
  <c r="G131" i="4"/>
  <c r="D131" i="4"/>
  <c r="S130" i="4"/>
  <c r="P130" i="4"/>
  <c r="O130" i="4"/>
  <c r="M130" i="4"/>
  <c r="L130" i="4"/>
  <c r="Q130" i="4" s="1"/>
  <c r="J130" i="4"/>
  <c r="G130" i="4"/>
  <c r="D130" i="4"/>
  <c r="S129" i="4"/>
  <c r="P129" i="4"/>
  <c r="O129" i="4"/>
  <c r="M129" i="4"/>
  <c r="L129" i="4"/>
  <c r="Q129" i="4" s="1"/>
  <c r="J129" i="4"/>
  <c r="G129" i="4"/>
  <c r="D129" i="4"/>
  <c r="S128" i="4"/>
  <c r="P128" i="4"/>
  <c r="O128" i="4"/>
  <c r="M128" i="4"/>
  <c r="L128" i="4"/>
  <c r="Q128" i="4" s="1"/>
  <c r="J128" i="4"/>
  <c r="G128" i="4"/>
  <c r="D128" i="4"/>
  <c r="S127" i="4"/>
  <c r="P127" i="4"/>
  <c r="O127" i="4"/>
  <c r="M127" i="4"/>
  <c r="L127" i="4"/>
  <c r="Q127" i="4" s="1"/>
  <c r="J127" i="4"/>
  <c r="G127" i="4"/>
  <c r="D127" i="4"/>
  <c r="S126" i="4"/>
  <c r="P126" i="4"/>
  <c r="O126" i="4"/>
  <c r="M126" i="4"/>
  <c r="L126" i="4"/>
  <c r="Q126" i="4" s="1"/>
  <c r="J126" i="4"/>
  <c r="G126" i="4"/>
  <c r="D126" i="4"/>
  <c r="S125" i="4"/>
  <c r="P125" i="4"/>
  <c r="O125" i="4"/>
  <c r="M125" i="4"/>
  <c r="L125" i="4"/>
  <c r="Q125" i="4" s="1"/>
  <c r="J125" i="4"/>
  <c r="G125" i="4"/>
  <c r="D125" i="4"/>
  <c r="S124" i="4"/>
  <c r="P124" i="4"/>
  <c r="O124" i="4"/>
  <c r="M124" i="4"/>
  <c r="L124" i="4"/>
  <c r="Q124" i="4" s="1"/>
  <c r="J124" i="4"/>
  <c r="G124" i="4"/>
  <c r="D124" i="4"/>
  <c r="S123" i="4"/>
  <c r="P123" i="4"/>
  <c r="O123" i="4"/>
  <c r="M123" i="4"/>
  <c r="L123" i="4"/>
  <c r="Q123" i="4" s="1"/>
  <c r="J123" i="4"/>
  <c r="G123" i="4"/>
  <c r="D123" i="4"/>
  <c r="S122" i="4"/>
  <c r="P122" i="4"/>
  <c r="O122" i="4"/>
  <c r="M122" i="4"/>
  <c r="L122" i="4"/>
  <c r="Q122" i="4" s="1"/>
  <c r="J122" i="4"/>
  <c r="G122" i="4"/>
  <c r="D122" i="4"/>
  <c r="S121" i="4"/>
  <c r="P121" i="4"/>
  <c r="O121" i="4"/>
  <c r="M121" i="4"/>
  <c r="L121" i="4"/>
  <c r="Q121" i="4" s="1"/>
  <c r="J121" i="4"/>
  <c r="G121" i="4"/>
  <c r="D121" i="4"/>
  <c r="S120" i="4"/>
  <c r="P120" i="4"/>
  <c r="O120" i="4"/>
  <c r="M120" i="4"/>
  <c r="L120" i="4"/>
  <c r="Q120" i="4" s="1"/>
  <c r="J120" i="4"/>
  <c r="G120" i="4"/>
  <c r="D120" i="4"/>
  <c r="S119" i="4"/>
  <c r="P119" i="4"/>
  <c r="O119" i="4"/>
  <c r="M119" i="4"/>
  <c r="L119" i="4"/>
  <c r="Q119" i="4" s="1"/>
  <c r="J119" i="4"/>
  <c r="G119" i="4"/>
  <c r="D119" i="4"/>
  <c r="S118" i="4"/>
  <c r="P118" i="4"/>
  <c r="O118" i="4"/>
  <c r="M118" i="4"/>
  <c r="L118" i="4"/>
  <c r="Q118" i="4" s="1"/>
  <c r="J118" i="4"/>
  <c r="G118" i="4"/>
  <c r="D118" i="4"/>
  <c r="S117" i="4"/>
  <c r="P117" i="4"/>
  <c r="O117" i="4"/>
  <c r="M117" i="4"/>
  <c r="L117" i="4"/>
  <c r="Q117" i="4" s="1"/>
  <c r="J117" i="4"/>
  <c r="G117" i="4"/>
  <c r="D117" i="4"/>
  <c r="S116" i="4"/>
  <c r="P116" i="4"/>
  <c r="O116" i="4"/>
  <c r="M116" i="4"/>
  <c r="L116" i="4"/>
  <c r="Q116" i="4" s="1"/>
  <c r="J116" i="4"/>
  <c r="G116" i="4"/>
  <c r="D116" i="4"/>
  <c r="S115" i="4"/>
  <c r="P115" i="4"/>
  <c r="O115" i="4"/>
  <c r="M115" i="4"/>
  <c r="L115" i="4"/>
  <c r="Q115" i="4" s="1"/>
  <c r="J115" i="4"/>
  <c r="G115" i="4"/>
  <c r="D115" i="4"/>
  <c r="S114" i="4"/>
  <c r="P114" i="4"/>
  <c r="O114" i="4"/>
  <c r="M114" i="4"/>
  <c r="L114" i="4"/>
  <c r="Q114" i="4" s="1"/>
  <c r="J114" i="4"/>
  <c r="G114" i="4"/>
  <c r="D114" i="4"/>
  <c r="S113" i="4"/>
  <c r="P113" i="4"/>
  <c r="O113" i="4"/>
  <c r="M113" i="4"/>
  <c r="L113" i="4"/>
  <c r="Q113" i="4" s="1"/>
  <c r="J113" i="4"/>
  <c r="G113" i="4"/>
  <c r="D113" i="4"/>
  <c r="S112" i="4"/>
  <c r="P112" i="4"/>
  <c r="O112" i="4"/>
  <c r="M112" i="4"/>
  <c r="L112" i="4"/>
  <c r="Q112" i="4" s="1"/>
  <c r="J112" i="4"/>
  <c r="G112" i="4"/>
  <c r="D112" i="4"/>
  <c r="S111" i="4"/>
  <c r="P111" i="4"/>
  <c r="O111" i="4"/>
  <c r="M111" i="4"/>
  <c r="L111" i="4"/>
  <c r="Q111" i="4" s="1"/>
  <c r="J111" i="4"/>
  <c r="G111" i="4"/>
  <c r="D111" i="4"/>
  <c r="S110" i="4"/>
  <c r="P110" i="4"/>
  <c r="O110" i="4"/>
  <c r="M110" i="4"/>
  <c r="L110" i="4"/>
  <c r="Q110" i="4" s="1"/>
  <c r="J110" i="4"/>
  <c r="G110" i="4"/>
  <c r="D110" i="4"/>
  <c r="S109" i="4"/>
  <c r="P109" i="4"/>
  <c r="O109" i="4"/>
  <c r="M109" i="4"/>
  <c r="L109" i="4"/>
  <c r="Q109" i="4" s="1"/>
  <c r="J109" i="4"/>
  <c r="G109" i="4"/>
  <c r="D109" i="4"/>
  <c r="S108" i="4"/>
  <c r="P108" i="4"/>
  <c r="O108" i="4"/>
  <c r="M108" i="4"/>
  <c r="L108" i="4"/>
  <c r="Q108" i="4" s="1"/>
  <c r="J108" i="4"/>
  <c r="G108" i="4"/>
  <c r="D108" i="4"/>
  <c r="S107" i="4"/>
  <c r="P107" i="4"/>
  <c r="O107" i="4"/>
  <c r="M107" i="4"/>
  <c r="L107" i="4"/>
  <c r="Q107" i="4" s="1"/>
  <c r="J107" i="4"/>
  <c r="G107" i="4"/>
  <c r="D107" i="4"/>
  <c r="S106" i="4"/>
  <c r="P106" i="4"/>
  <c r="O106" i="4"/>
  <c r="M106" i="4"/>
  <c r="L106" i="4"/>
  <c r="Q106" i="4" s="1"/>
  <c r="J106" i="4"/>
  <c r="G106" i="4"/>
  <c r="D106" i="4"/>
  <c r="S105" i="4"/>
  <c r="P105" i="4"/>
  <c r="O105" i="4"/>
  <c r="M105" i="4"/>
  <c r="L105" i="4"/>
  <c r="Q105" i="4" s="1"/>
  <c r="J105" i="4"/>
  <c r="G105" i="4"/>
  <c r="D105" i="4"/>
  <c r="S104" i="4"/>
  <c r="P104" i="4"/>
  <c r="O104" i="4"/>
  <c r="M104" i="4"/>
  <c r="L104" i="4"/>
  <c r="Q104" i="4" s="1"/>
  <c r="J104" i="4"/>
  <c r="G104" i="4"/>
  <c r="D104" i="4"/>
  <c r="S103" i="4"/>
  <c r="P103" i="4"/>
  <c r="O103" i="4"/>
  <c r="M103" i="4"/>
  <c r="L103" i="4"/>
  <c r="Q103" i="4" s="1"/>
  <c r="J103" i="4"/>
  <c r="G103" i="4"/>
  <c r="D103" i="4"/>
  <c r="S102" i="4"/>
  <c r="P102" i="4"/>
  <c r="O102" i="4"/>
  <c r="M102" i="4"/>
  <c r="L102" i="4"/>
  <c r="Q102" i="4" s="1"/>
  <c r="J102" i="4"/>
  <c r="G102" i="4"/>
  <c r="D102" i="4"/>
  <c r="S101" i="4"/>
  <c r="P101" i="4"/>
  <c r="O101" i="4"/>
  <c r="M101" i="4"/>
  <c r="L101" i="4"/>
  <c r="Q101" i="4" s="1"/>
  <c r="J101" i="4"/>
  <c r="G101" i="4"/>
  <c r="D101" i="4"/>
  <c r="S100" i="4"/>
  <c r="P100" i="4"/>
  <c r="O100" i="4"/>
  <c r="M100" i="4"/>
  <c r="L100" i="4"/>
  <c r="Q100" i="4" s="1"/>
  <c r="J100" i="4"/>
  <c r="G100" i="4"/>
  <c r="D100" i="4"/>
  <c r="S99" i="4"/>
  <c r="P99" i="4"/>
  <c r="O99" i="4"/>
  <c r="M99" i="4"/>
  <c r="L99" i="4"/>
  <c r="Q99" i="4" s="1"/>
  <c r="J99" i="4"/>
  <c r="G99" i="4"/>
  <c r="D99" i="4"/>
  <c r="S98" i="4"/>
  <c r="P98" i="4"/>
  <c r="O98" i="4"/>
  <c r="M98" i="4"/>
  <c r="L98" i="4"/>
  <c r="Q98" i="4" s="1"/>
  <c r="J98" i="4"/>
  <c r="G98" i="4"/>
  <c r="D98" i="4"/>
  <c r="S97" i="4"/>
  <c r="P97" i="4"/>
  <c r="O97" i="4"/>
  <c r="M97" i="4"/>
  <c r="L97" i="4"/>
  <c r="Q97" i="4" s="1"/>
  <c r="J97" i="4"/>
  <c r="G97" i="4"/>
  <c r="D97" i="4"/>
  <c r="S96" i="4"/>
  <c r="P96" i="4"/>
  <c r="O96" i="4"/>
  <c r="M96" i="4"/>
  <c r="L96" i="4"/>
  <c r="Q96" i="4" s="1"/>
  <c r="J96" i="4"/>
  <c r="G96" i="4"/>
  <c r="D96" i="4"/>
  <c r="S95" i="4"/>
  <c r="P95" i="4"/>
  <c r="O95" i="4"/>
  <c r="M95" i="4"/>
  <c r="L95" i="4"/>
  <c r="Q95" i="4" s="1"/>
  <c r="J95" i="4"/>
  <c r="G95" i="4"/>
  <c r="D95" i="4"/>
  <c r="S94" i="4"/>
  <c r="P94" i="4"/>
  <c r="O94" i="4"/>
  <c r="M94" i="4"/>
  <c r="L94" i="4"/>
  <c r="Q94" i="4" s="1"/>
  <c r="J94" i="4"/>
  <c r="G94" i="4"/>
  <c r="D94" i="4"/>
  <c r="S93" i="4"/>
  <c r="P93" i="4"/>
  <c r="O93" i="4"/>
  <c r="M93" i="4"/>
  <c r="L93" i="4"/>
  <c r="Q93" i="4" s="1"/>
  <c r="J93" i="4"/>
  <c r="G93" i="4"/>
  <c r="D93" i="4"/>
  <c r="S92" i="4"/>
  <c r="P92" i="4"/>
  <c r="O92" i="4"/>
  <c r="M92" i="4"/>
  <c r="L92" i="4"/>
  <c r="Q92" i="4" s="1"/>
  <c r="J92" i="4"/>
  <c r="G92" i="4"/>
  <c r="D92" i="4"/>
  <c r="S91" i="4"/>
  <c r="P91" i="4"/>
  <c r="O91" i="4"/>
  <c r="M91" i="4"/>
  <c r="L91" i="4"/>
  <c r="Q91" i="4" s="1"/>
  <c r="J91" i="4"/>
  <c r="G91" i="4"/>
  <c r="D91" i="4"/>
  <c r="S90" i="4"/>
  <c r="P90" i="4"/>
  <c r="O90" i="4"/>
  <c r="M90" i="4"/>
  <c r="L90" i="4"/>
  <c r="Q90" i="4" s="1"/>
  <c r="J90" i="4"/>
  <c r="G90" i="4"/>
  <c r="D90" i="4"/>
  <c r="S89" i="4"/>
  <c r="P89" i="4"/>
  <c r="O89" i="4"/>
  <c r="M89" i="4"/>
  <c r="T89" i="4" s="1"/>
  <c r="L89" i="4"/>
  <c r="R89" i="4" s="1"/>
  <c r="J89" i="4"/>
  <c r="G89" i="4"/>
  <c r="D89" i="4"/>
  <c r="S88" i="4"/>
  <c r="P88" i="4"/>
  <c r="O88" i="4"/>
  <c r="M88" i="4"/>
  <c r="T88" i="4" s="1"/>
  <c r="L88" i="4"/>
  <c r="Q88" i="4" s="1"/>
  <c r="J88" i="4"/>
  <c r="G88" i="4"/>
  <c r="D88" i="4"/>
  <c r="S87" i="4"/>
  <c r="P87" i="4"/>
  <c r="O87" i="4"/>
  <c r="M87" i="4"/>
  <c r="T87" i="4" s="1"/>
  <c r="L87" i="4"/>
  <c r="Q87" i="4" s="1"/>
  <c r="J87" i="4"/>
  <c r="G87" i="4"/>
  <c r="D87" i="4"/>
  <c r="S86" i="4"/>
  <c r="P86" i="4"/>
  <c r="O86" i="4"/>
  <c r="M86" i="4"/>
  <c r="T86" i="4" s="1"/>
  <c r="L86" i="4"/>
  <c r="R86" i="4" s="1"/>
  <c r="J86" i="4"/>
  <c r="G86" i="4"/>
  <c r="D86" i="4"/>
  <c r="S85" i="4"/>
  <c r="P85" i="4"/>
  <c r="O85" i="4"/>
  <c r="M85" i="4"/>
  <c r="T85" i="4" s="1"/>
  <c r="L85" i="4"/>
  <c r="R85" i="4" s="1"/>
  <c r="J85" i="4"/>
  <c r="G85" i="4"/>
  <c r="D85" i="4"/>
  <c r="S84" i="4"/>
  <c r="P84" i="4"/>
  <c r="O84" i="4"/>
  <c r="M84" i="4"/>
  <c r="T84" i="4" s="1"/>
  <c r="L84" i="4"/>
  <c r="Q84" i="4" s="1"/>
  <c r="J84" i="4"/>
  <c r="G84" i="4"/>
  <c r="D84" i="4"/>
  <c r="S83" i="4"/>
  <c r="P83" i="4"/>
  <c r="O83" i="4"/>
  <c r="M83" i="4"/>
  <c r="T83" i="4" s="1"/>
  <c r="L83" i="4"/>
  <c r="Q83" i="4" s="1"/>
  <c r="J83" i="4"/>
  <c r="G83" i="4"/>
  <c r="D83" i="4"/>
  <c r="S82" i="4"/>
  <c r="P82" i="4"/>
  <c r="O82" i="4"/>
  <c r="M82" i="4"/>
  <c r="T82" i="4" s="1"/>
  <c r="L82" i="4"/>
  <c r="R82" i="4" s="1"/>
  <c r="J82" i="4"/>
  <c r="G82" i="4"/>
  <c r="D82" i="4"/>
  <c r="S81" i="4"/>
  <c r="P81" i="4"/>
  <c r="O81" i="4"/>
  <c r="M81" i="4"/>
  <c r="T81" i="4" s="1"/>
  <c r="L81" i="4"/>
  <c r="R81" i="4" s="1"/>
  <c r="J81" i="4"/>
  <c r="G81" i="4"/>
  <c r="D81" i="4"/>
  <c r="S80" i="4"/>
  <c r="P80" i="4"/>
  <c r="O80" i="4"/>
  <c r="M80" i="4"/>
  <c r="T80" i="4" s="1"/>
  <c r="L80" i="4"/>
  <c r="Q80" i="4" s="1"/>
  <c r="J80" i="4"/>
  <c r="G80" i="4"/>
  <c r="D80" i="4"/>
  <c r="S79" i="4"/>
  <c r="P79" i="4"/>
  <c r="O79" i="4"/>
  <c r="M79" i="4"/>
  <c r="T79" i="4" s="1"/>
  <c r="L79" i="4"/>
  <c r="Q79" i="4" s="1"/>
  <c r="J79" i="4"/>
  <c r="G79" i="4"/>
  <c r="D79" i="4"/>
  <c r="S78" i="4"/>
  <c r="P78" i="4"/>
  <c r="O78" i="4"/>
  <c r="M78" i="4"/>
  <c r="T78" i="4" s="1"/>
  <c r="L78" i="4"/>
  <c r="R78" i="4" s="1"/>
  <c r="J78" i="4"/>
  <c r="G78" i="4"/>
  <c r="D78" i="4"/>
  <c r="S77" i="4"/>
  <c r="P77" i="4"/>
  <c r="O77" i="4"/>
  <c r="M77" i="4"/>
  <c r="T77" i="4" s="1"/>
  <c r="L77" i="4"/>
  <c r="R77" i="4" s="1"/>
  <c r="J77" i="4"/>
  <c r="G77" i="4"/>
  <c r="D77" i="4"/>
  <c r="S76" i="4"/>
  <c r="P76" i="4"/>
  <c r="O76" i="4"/>
  <c r="M76" i="4"/>
  <c r="T76" i="4" s="1"/>
  <c r="L76" i="4"/>
  <c r="Q76" i="4" s="1"/>
  <c r="J76" i="4"/>
  <c r="G76" i="4"/>
  <c r="D76" i="4"/>
  <c r="S75" i="4"/>
  <c r="P75" i="4"/>
  <c r="O75" i="4"/>
  <c r="M75" i="4"/>
  <c r="T75" i="4" s="1"/>
  <c r="L75" i="4"/>
  <c r="Q75" i="4" s="1"/>
  <c r="J75" i="4"/>
  <c r="G75" i="4"/>
  <c r="D75" i="4"/>
  <c r="S74" i="4"/>
  <c r="P74" i="4"/>
  <c r="O74" i="4"/>
  <c r="M74" i="4"/>
  <c r="T74" i="4" s="1"/>
  <c r="L74" i="4"/>
  <c r="R74" i="4" s="1"/>
  <c r="J74" i="4"/>
  <c r="G74" i="4"/>
  <c r="D74" i="4"/>
  <c r="S73" i="4"/>
  <c r="P73" i="4"/>
  <c r="O73" i="4"/>
  <c r="M73" i="4"/>
  <c r="T73" i="4" s="1"/>
  <c r="L73" i="4"/>
  <c r="R73" i="4" s="1"/>
  <c r="J73" i="4"/>
  <c r="G73" i="4"/>
  <c r="D73" i="4"/>
  <c r="S72" i="4"/>
  <c r="P72" i="4"/>
  <c r="O72" i="4"/>
  <c r="M72" i="4"/>
  <c r="T72" i="4" s="1"/>
  <c r="L72" i="4"/>
  <c r="Q72" i="4" s="1"/>
  <c r="J72" i="4"/>
  <c r="G72" i="4"/>
  <c r="D72" i="4"/>
  <c r="S71" i="4"/>
  <c r="P71" i="4"/>
  <c r="O71" i="4"/>
  <c r="M71" i="4"/>
  <c r="T71" i="4" s="1"/>
  <c r="L71" i="4"/>
  <c r="Q71" i="4" s="1"/>
  <c r="J71" i="4"/>
  <c r="G71" i="4"/>
  <c r="D71" i="4"/>
  <c r="S70" i="4"/>
  <c r="P70" i="4"/>
  <c r="O70" i="4"/>
  <c r="M70" i="4"/>
  <c r="T70" i="4" s="1"/>
  <c r="L70" i="4"/>
  <c r="R70" i="4" s="1"/>
  <c r="J70" i="4"/>
  <c r="G70" i="4"/>
  <c r="D70" i="4"/>
  <c r="S69" i="4"/>
  <c r="P69" i="4"/>
  <c r="O69" i="4"/>
  <c r="M69" i="4"/>
  <c r="T69" i="4" s="1"/>
  <c r="L69" i="4"/>
  <c r="R69" i="4" s="1"/>
  <c r="J69" i="4"/>
  <c r="G69" i="4"/>
  <c r="D69" i="4"/>
  <c r="S68" i="4"/>
  <c r="P68" i="4"/>
  <c r="O68" i="4"/>
  <c r="M68" i="4"/>
  <c r="T68" i="4" s="1"/>
  <c r="L68" i="4"/>
  <c r="Q68" i="4" s="1"/>
  <c r="J68" i="4"/>
  <c r="G68" i="4"/>
  <c r="D68" i="4"/>
  <c r="S67" i="4"/>
  <c r="P67" i="4"/>
  <c r="O67" i="4"/>
  <c r="M67" i="4"/>
  <c r="T67" i="4" s="1"/>
  <c r="L67" i="4"/>
  <c r="Q67" i="4" s="1"/>
  <c r="J67" i="4"/>
  <c r="G67" i="4"/>
  <c r="D67" i="4"/>
  <c r="S66" i="4"/>
  <c r="P66" i="4"/>
  <c r="O66" i="4"/>
  <c r="M66" i="4"/>
  <c r="T66" i="4" s="1"/>
  <c r="L66" i="4"/>
  <c r="Q66" i="4" s="1"/>
  <c r="J66" i="4"/>
  <c r="G66" i="4"/>
  <c r="D66" i="4"/>
  <c r="S65" i="4"/>
  <c r="P65" i="4"/>
  <c r="O65" i="4"/>
  <c r="M65" i="4"/>
  <c r="T65" i="4" s="1"/>
  <c r="L65" i="4"/>
  <c r="R65" i="4" s="1"/>
  <c r="J65" i="4"/>
  <c r="G65" i="4"/>
  <c r="D65" i="4"/>
  <c r="S64" i="4"/>
  <c r="P64" i="4"/>
  <c r="O64" i="4"/>
  <c r="M64" i="4"/>
  <c r="T64" i="4" s="1"/>
  <c r="L64" i="4"/>
  <c r="Q64" i="4" s="1"/>
  <c r="J64" i="4"/>
  <c r="G64" i="4"/>
  <c r="D64" i="4"/>
  <c r="S63" i="4"/>
  <c r="P63" i="4"/>
  <c r="O63" i="4"/>
  <c r="M63" i="4"/>
  <c r="T63" i="4" s="1"/>
  <c r="L63" i="4"/>
  <c r="Q63" i="4" s="1"/>
  <c r="J63" i="4"/>
  <c r="G63" i="4"/>
  <c r="D63" i="4"/>
  <c r="S62" i="4"/>
  <c r="P62" i="4"/>
  <c r="O62" i="4"/>
  <c r="M62" i="4"/>
  <c r="T62" i="4" s="1"/>
  <c r="L62" i="4"/>
  <c r="R62" i="4" s="1"/>
  <c r="J62" i="4"/>
  <c r="G62" i="4"/>
  <c r="D62" i="4"/>
  <c r="S61" i="4"/>
  <c r="P61" i="4"/>
  <c r="O61" i="4"/>
  <c r="M61" i="4"/>
  <c r="T61" i="4" s="1"/>
  <c r="L61" i="4"/>
  <c r="R61" i="4" s="1"/>
  <c r="J61" i="4"/>
  <c r="G61" i="4"/>
  <c r="D61" i="4"/>
  <c r="S60" i="4"/>
  <c r="P60" i="4"/>
  <c r="O60" i="4"/>
  <c r="M60" i="4"/>
  <c r="T60" i="4" s="1"/>
  <c r="L60" i="4"/>
  <c r="Q60" i="4" s="1"/>
  <c r="J60" i="4"/>
  <c r="G60" i="4"/>
  <c r="D60" i="4"/>
  <c r="S59" i="4"/>
  <c r="P59" i="4"/>
  <c r="O59" i="4"/>
  <c r="M59" i="4"/>
  <c r="T59" i="4" s="1"/>
  <c r="L59" i="4"/>
  <c r="Q59" i="4" s="1"/>
  <c r="J59" i="4"/>
  <c r="G59" i="4"/>
  <c r="D59" i="4"/>
  <c r="S58" i="4"/>
  <c r="P58" i="4"/>
  <c r="O58" i="4"/>
  <c r="M58" i="4"/>
  <c r="T58" i="4" s="1"/>
  <c r="L58" i="4"/>
  <c r="R58" i="4" s="1"/>
  <c r="J58" i="4"/>
  <c r="G58" i="4"/>
  <c r="D58" i="4"/>
  <c r="S57" i="4"/>
  <c r="P57" i="4"/>
  <c r="O57" i="4"/>
  <c r="M57" i="4"/>
  <c r="T57" i="4" s="1"/>
  <c r="L57" i="4"/>
  <c r="R57" i="4" s="1"/>
  <c r="J57" i="4"/>
  <c r="G57" i="4"/>
  <c r="D57" i="4"/>
  <c r="S56" i="4"/>
  <c r="P56" i="4"/>
  <c r="O56" i="4"/>
  <c r="M56" i="4"/>
  <c r="T56" i="4" s="1"/>
  <c r="L56" i="4"/>
  <c r="Q56" i="4" s="1"/>
  <c r="J56" i="4"/>
  <c r="G56" i="4"/>
  <c r="D56" i="4"/>
  <c r="S55" i="4"/>
  <c r="P55" i="4"/>
  <c r="O55" i="4"/>
  <c r="M55" i="4"/>
  <c r="U55" i="4" s="1"/>
  <c r="L55" i="4"/>
  <c r="R55" i="4" s="1"/>
  <c r="J55" i="4"/>
  <c r="G55" i="4"/>
  <c r="D55" i="4"/>
  <c r="S54" i="4"/>
  <c r="P54" i="4"/>
  <c r="O54" i="4"/>
  <c r="M54" i="4"/>
  <c r="T54" i="4" s="1"/>
  <c r="L54" i="4"/>
  <c r="R54" i="4" s="1"/>
  <c r="J54" i="4"/>
  <c r="G54" i="4"/>
  <c r="D54" i="4"/>
  <c r="S53" i="4"/>
  <c r="P53" i="4"/>
  <c r="O53" i="4"/>
  <c r="M53" i="4"/>
  <c r="U53" i="4" s="1"/>
  <c r="L53" i="4"/>
  <c r="Q53" i="4" s="1"/>
  <c r="J53" i="4"/>
  <c r="G53" i="4"/>
  <c r="D53" i="4"/>
  <c r="S52" i="4"/>
  <c r="P52" i="4"/>
  <c r="O52" i="4"/>
  <c r="M52" i="4"/>
  <c r="T52" i="4" s="1"/>
  <c r="L52" i="4"/>
  <c r="Q52" i="4" s="1"/>
  <c r="J52" i="4"/>
  <c r="G52" i="4"/>
  <c r="D52" i="4"/>
  <c r="S51" i="4"/>
  <c r="P51" i="4"/>
  <c r="O51" i="4"/>
  <c r="M51" i="4"/>
  <c r="U51" i="4" s="1"/>
  <c r="L51" i="4"/>
  <c r="Q51" i="4" s="1"/>
  <c r="J51" i="4"/>
  <c r="G51" i="4"/>
  <c r="D51" i="4"/>
  <c r="S50" i="4"/>
  <c r="P50" i="4"/>
  <c r="O50" i="4"/>
  <c r="M50" i="4"/>
  <c r="T50" i="4" s="1"/>
  <c r="L50" i="4"/>
  <c r="Q50" i="4" s="1"/>
  <c r="J50" i="4"/>
  <c r="G50" i="4"/>
  <c r="D50" i="4"/>
  <c r="S49" i="4"/>
  <c r="P49" i="4"/>
  <c r="O49" i="4"/>
  <c r="M49" i="4"/>
  <c r="U49" i="4" s="1"/>
  <c r="L49" i="4"/>
  <c r="R49" i="4" s="1"/>
  <c r="J49" i="4"/>
  <c r="G49" i="4"/>
  <c r="D49" i="4"/>
  <c r="S48" i="4"/>
  <c r="P48" i="4"/>
  <c r="O48" i="4"/>
  <c r="M48" i="4"/>
  <c r="T48" i="4" s="1"/>
  <c r="L48" i="4"/>
  <c r="Q48" i="4" s="1"/>
  <c r="J48" i="4"/>
  <c r="G48" i="4"/>
  <c r="D48" i="4"/>
  <c r="S47" i="4"/>
  <c r="P47" i="4"/>
  <c r="O47" i="4"/>
  <c r="M47" i="4"/>
  <c r="U47" i="4" s="1"/>
  <c r="L47" i="4"/>
  <c r="Q47" i="4" s="1"/>
  <c r="J47" i="4"/>
  <c r="G47" i="4"/>
  <c r="D47" i="4"/>
  <c r="S46" i="4"/>
  <c r="P46" i="4"/>
  <c r="O46" i="4"/>
  <c r="M46" i="4"/>
  <c r="T46" i="4" s="1"/>
  <c r="L46" i="4"/>
  <c r="Q46" i="4" s="1"/>
  <c r="J46" i="4"/>
  <c r="G46" i="4"/>
  <c r="D46" i="4"/>
  <c r="S45" i="4"/>
  <c r="P45" i="4"/>
  <c r="O45" i="4"/>
  <c r="M45" i="4"/>
  <c r="U45" i="4" s="1"/>
  <c r="L45" i="4"/>
  <c r="Q45" i="4" s="1"/>
  <c r="J45" i="4"/>
  <c r="G45" i="4"/>
  <c r="D45" i="4"/>
  <c r="S44" i="4"/>
  <c r="P44" i="4"/>
  <c r="O44" i="4"/>
  <c r="M44" i="4"/>
  <c r="T44" i="4" s="1"/>
  <c r="L44" i="4"/>
  <c r="R44" i="4" s="1"/>
  <c r="J44" i="4"/>
  <c r="G44" i="4"/>
  <c r="D44" i="4"/>
  <c r="S43" i="4"/>
  <c r="P43" i="4"/>
  <c r="O43" i="4"/>
  <c r="M43" i="4"/>
  <c r="U43" i="4" s="1"/>
  <c r="L43" i="4"/>
  <c r="Q43" i="4" s="1"/>
  <c r="J43" i="4"/>
  <c r="G43" i="4"/>
  <c r="D43" i="4"/>
  <c r="S42" i="4"/>
  <c r="P42" i="4"/>
  <c r="O42" i="4"/>
  <c r="M42" i="4"/>
  <c r="T42" i="4" s="1"/>
  <c r="L42" i="4"/>
  <c r="Q42" i="4" s="1"/>
  <c r="J42" i="4"/>
  <c r="G42" i="4"/>
  <c r="D42" i="4"/>
  <c r="S41" i="4"/>
  <c r="P41" i="4"/>
  <c r="O41" i="4"/>
  <c r="M41" i="4"/>
  <c r="U41" i="4" s="1"/>
  <c r="L41" i="4"/>
  <c r="R41" i="4" s="1"/>
  <c r="J41" i="4"/>
  <c r="G41" i="4"/>
  <c r="D41" i="4"/>
  <c r="S40" i="4"/>
  <c r="P40" i="4"/>
  <c r="O40" i="4"/>
  <c r="M40" i="4"/>
  <c r="T40" i="4" s="1"/>
  <c r="L40" i="4"/>
  <c r="R40" i="4" s="1"/>
  <c r="J40" i="4"/>
  <c r="G40" i="4"/>
  <c r="D40" i="4"/>
  <c r="S39" i="4"/>
  <c r="P39" i="4"/>
  <c r="O39" i="4"/>
  <c r="M39" i="4"/>
  <c r="U39" i="4" s="1"/>
  <c r="L39" i="4"/>
  <c r="R39" i="4" s="1"/>
  <c r="J39" i="4"/>
  <c r="G39" i="4"/>
  <c r="D39" i="4"/>
  <c r="S38" i="4"/>
  <c r="P38" i="4"/>
  <c r="O38" i="4"/>
  <c r="M38" i="4"/>
  <c r="T38" i="4" s="1"/>
  <c r="L38" i="4"/>
  <c r="Q38" i="4" s="1"/>
  <c r="J38" i="4"/>
  <c r="G38" i="4"/>
  <c r="D38" i="4"/>
  <c r="S37" i="4"/>
  <c r="P37" i="4"/>
  <c r="O37" i="4"/>
  <c r="M37" i="4"/>
  <c r="U37" i="4" s="1"/>
  <c r="L37" i="4"/>
  <c r="Q37" i="4" s="1"/>
  <c r="J37" i="4"/>
  <c r="G37" i="4"/>
  <c r="D37" i="4"/>
  <c r="S36" i="4"/>
  <c r="P36" i="4"/>
  <c r="O36" i="4"/>
  <c r="M36" i="4"/>
  <c r="T36" i="4" s="1"/>
  <c r="L36" i="4"/>
  <c r="Q36" i="4" s="1"/>
  <c r="J36" i="4"/>
  <c r="G36" i="4"/>
  <c r="D36" i="4"/>
  <c r="S35" i="4"/>
  <c r="P35" i="4"/>
  <c r="O35" i="4"/>
  <c r="M35" i="4"/>
  <c r="U35" i="4" s="1"/>
  <c r="L35" i="4"/>
  <c r="Q35" i="4" s="1"/>
  <c r="J35" i="4"/>
  <c r="G35" i="4"/>
  <c r="D35" i="4"/>
  <c r="S34" i="4"/>
  <c r="P34" i="4"/>
  <c r="O34" i="4"/>
  <c r="M34" i="4"/>
  <c r="T34" i="4" s="1"/>
  <c r="L34" i="4"/>
  <c r="R34" i="4" s="1"/>
  <c r="J34" i="4"/>
  <c r="G34" i="4"/>
  <c r="D34" i="4"/>
  <c r="S33" i="4"/>
  <c r="P33" i="4"/>
  <c r="O33" i="4"/>
  <c r="M33" i="4"/>
  <c r="U33" i="4" s="1"/>
  <c r="L33" i="4"/>
  <c r="Q33" i="4" s="1"/>
  <c r="J33" i="4"/>
  <c r="G33" i="4"/>
  <c r="D33" i="4"/>
  <c r="S32" i="4"/>
  <c r="P32" i="4"/>
  <c r="O32" i="4"/>
  <c r="M32" i="4"/>
  <c r="T32" i="4" s="1"/>
  <c r="L32" i="4"/>
  <c r="R32" i="4" s="1"/>
  <c r="J32" i="4"/>
  <c r="G32" i="4"/>
  <c r="D32" i="4"/>
  <c r="S31" i="4"/>
  <c r="P31" i="4"/>
  <c r="O31" i="4"/>
  <c r="M31" i="4"/>
  <c r="U31" i="4" s="1"/>
  <c r="L31" i="4"/>
  <c r="Q31" i="4" s="1"/>
  <c r="J31" i="4"/>
  <c r="G31" i="4"/>
  <c r="D31" i="4"/>
  <c r="S30" i="4"/>
  <c r="P30" i="4"/>
  <c r="O30" i="4"/>
  <c r="M30" i="4"/>
  <c r="T30" i="4" s="1"/>
  <c r="L30" i="4"/>
  <c r="Q30" i="4" s="1"/>
  <c r="J30" i="4"/>
  <c r="G30" i="4"/>
  <c r="D30" i="4"/>
  <c r="S29" i="4"/>
  <c r="P29" i="4"/>
  <c r="O29" i="4"/>
  <c r="M29" i="4"/>
  <c r="U29" i="4" s="1"/>
  <c r="L29" i="4"/>
  <c r="Q29" i="4" s="1"/>
  <c r="J29" i="4"/>
  <c r="G29" i="4"/>
  <c r="D29" i="4"/>
  <c r="S28" i="4"/>
  <c r="P28" i="4"/>
  <c r="O28" i="4"/>
  <c r="M28" i="4"/>
  <c r="T28" i="4" s="1"/>
  <c r="L28" i="4"/>
  <c r="R28" i="4" s="1"/>
  <c r="J28" i="4"/>
  <c r="G28" i="4"/>
  <c r="D28" i="4"/>
  <c r="S27" i="4"/>
  <c r="P27" i="4"/>
  <c r="O27" i="4"/>
  <c r="M27" i="4"/>
  <c r="U27" i="4" s="1"/>
  <c r="L27" i="4"/>
  <c r="R27" i="4" s="1"/>
  <c r="J27" i="4"/>
  <c r="G27" i="4"/>
  <c r="D27" i="4"/>
  <c r="S26" i="4"/>
  <c r="P26" i="4"/>
  <c r="O26" i="4"/>
  <c r="M26" i="4"/>
  <c r="T26" i="4" s="1"/>
  <c r="L26" i="4"/>
  <c r="R26" i="4" s="1"/>
  <c r="J26" i="4"/>
  <c r="G26" i="4"/>
  <c r="D26" i="4"/>
  <c r="S25" i="4"/>
  <c r="P25" i="4"/>
  <c r="O25" i="4"/>
  <c r="M25" i="4"/>
  <c r="U25" i="4" s="1"/>
  <c r="L25" i="4"/>
  <c r="R25" i="4" s="1"/>
  <c r="J25" i="4"/>
  <c r="G25" i="4"/>
  <c r="D25" i="4"/>
  <c r="S24" i="4"/>
  <c r="P24" i="4"/>
  <c r="O24" i="4"/>
  <c r="M24" i="4"/>
  <c r="T24" i="4" s="1"/>
  <c r="L24" i="4"/>
  <c r="Q24" i="4" s="1"/>
  <c r="J24" i="4"/>
  <c r="G24" i="4"/>
  <c r="D24" i="4"/>
  <c r="S23" i="4"/>
  <c r="P23" i="4"/>
  <c r="O23" i="4"/>
  <c r="M23" i="4"/>
  <c r="U23" i="4" s="1"/>
  <c r="L23" i="4"/>
  <c r="Q23" i="4" s="1"/>
  <c r="J23" i="4"/>
  <c r="G23" i="4"/>
  <c r="D23" i="4"/>
  <c r="S22" i="4"/>
  <c r="P22" i="4"/>
  <c r="O22" i="4"/>
  <c r="M22" i="4"/>
  <c r="T22" i="4" s="1"/>
  <c r="L22" i="4"/>
  <c r="Q22" i="4" s="1"/>
  <c r="J22" i="4"/>
  <c r="G22" i="4"/>
  <c r="D22" i="4"/>
  <c r="S21" i="4"/>
  <c r="P21" i="4"/>
  <c r="O21" i="4"/>
  <c r="M21" i="4"/>
  <c r="U21" i="4" s="1"/>
  <c r="L21" i="4"/>
  <c r="R21" i="4" s="1"/>
  <c r="J21" i="4"/>
  <c r="G21" i="4"/>
  <c r="D21" i="4"/>
  <c r="S20" i="4"/>
  <c r="P20" i="4"/>
  <c r="O20" i="4"/>
  <c r="M20" i="4"/>
  <c r="T20" i="4" s="1"/>
  <c r="L20" i="4"/>
  <c r="R20" i="4" s="1"/>
  <c r="J20" i="4"/>
  <c r="G20" i="4"/>
  <c r="D20" i="4"/>
  <c r="S19" i="4"/>
  <c r="P19" i="4"/>
  <c r="O19" i="4"/>
  <c r="M19" i="4"/>
  <c r="U19" i="4" s="1"/>
  <c r="L19" i="4"/>
  <c r="Q19" i="4" s="1"/>
  <c r="J19" i="4"/>
  <c r="G19" i="4"/>
  <c r="D19" i="4"/>
  <c r="S18" i="4"/>
  <c r="P18" i="4"/>
  <c r="O18" i="4"/>
  <c r="M18" i="4"/>
  <c r="T18" i="4" s="1"/>
  <c r="L18" i="4"/>
  <c r="Q18" i="4" s="1"/>
  <c r="J18" i="4"/>
  <c r="G18" i="4"/>
  <c r="D18" i="4"/>
  <c r="S17" i="4"/>
  <c r="P17" i="4"/>
  <c r="O17" i="4"/>
  <c r="M17" i="4"/>
  <c r="U17" i="4" s="1"/>
  <c r="L17" i="4"/>
  <c r="Q17" i="4" s="1"/>
  <c r="J17" i="4"/>
  <c r="G17" i="4"/>
  <c r="D17" i="4"/>
  <c r="S16" i="4"/>
  <c r="P16" i="4"/>
  <c r="O16" i="4"/>
  <c r="M16" i="4"/>
  <c r="T16" i="4" s="1"/>
  <c r="L16" i="4"/>
  <c r="Q16" i="4" s="1"/>
  <c r="J16" i="4"/>
  <c r="G16" i="4"/>
  <c r="D16" i="4"/>
  <c r="S15" i="4"/>
  <c r="E7" i="4" s="1"/>
  <c r="P15" i="4"/>
  <c r="O15" i="4"/>
  <c r="M15" i="4"/>
  <c r="U15" i="4" s="1"/>
  <c r="L15" i="4"/>
  <c r="Q15" i="4" s="1"/>
  <c r="J15" i="4"/>
  <c r="G15" i="4"/>
  <c r="D15" i="4"/>
  <c r="G10" i="4" l="1"/>
  <c r="H10" i="4"/>
  <c r="G7" i="4"/>
  <c r="U228" i="4"/>
  <c r="U272" i="4"/>
  <c r="U292" i="4"/>
  <c r="U318" i="4"/>
  <c r="U179" i="4"/>
  <c r="U238" i="4"/>
  <c r="U256" i="4"/>
  <c r="U276" i="4"/>
  <c r="U302" i="4"/>
  <c r="U320" i="4"/>
  <c r="U254" i="4"/>
  <c r="U199" i="4"/>
  <c r="U240" i="4"/>
  <c r="U260" i="4"/>
  <c r="U286" i="4"/>
  <c r="U304" i="4"/>
  <c r="U324" i="4"/>
  <c r="U175" i="4"/>
  <c r="U203" i="4"/>
  <c r="U244" i="4"/>
  <c r="U270" i="4"/>
  <c r="U288" i="4"/>
  <c r="U308" i="4"/>
  <c r="U334" i="4"/>
  <c r="F10" i="4"/>
  <c r="U176" i="4"/>
  <c r="R178" i="4"/>
  <c r="U180" i="4"/>
  <c r="R181" i="4"/>
  <c r="U183" i="4"/>
  <c r="R199" i="4"/>
  <c r="R202" i="4"/>
  <c r="U204" i="4"/>
  <c r="U210" i="4"/>
  <c r="U214" i="4"/>
  <c r="U218" i="4"/>
  <c r="U222" i="4"/>
  <c r="U226" i="4"/>
  <c r="U235" i="4"/>
  <c r="R236" i="4"/>
  <c r="U239" i="4"/>
  <c r="R240" i="4"/>
  <c r="U242" i="4"/>
  <c r="U251" i="4"/>
  <c r="R252" i="4"/>
  <c r="U255" i="4"/>
  <c r="R256" i="4"/>
  <c r="U258" i="4"/>
  <c r="U267" i="4"/>
  <c r="R268" i="4"/>
  <c r="U271" i="4"/>
  <c r="R272" i="4"/>
  <c r="U274" i="4"/>
  <c r="U283" i="4"/>
  <c r="R284" i="4"/>
  <c r="U287" i="4"/>
  <c r="R288" i="4"/>
  <c r="U290" i="4"/>
  <c r="U299" i="4"/>
  <c r="R300" i="4"/>
  <c r="U303" i="4"/>
  <c r="R304" i="4"/>
  <c r="U306" i="4"/>
  <c r="U315" i="4"/>
  <c r="R316" i="4"/>
  <c r="U319" i="4"/>
  <c r="R320" i="4"/>
  <c r="U322" i="4"/>
  <c r="U331" i="4"/>
  <c r="R332" i="4"/>
  <c r="R175" i="4"/>
  <c r="R179" i="4"/>
  <c r="R182" i="4"/>
  <c r="U184" i="4"/>
  <c r="R185" i="4"/>
  <c r="U187" i="4"/>
  <c r="U191" i="4"/>
  <c r="U195" i="4"/>
  <c r="R203" i="4"/>
  <c r="U207" i="4"/>
  <c r="U211" i="4"/>
  <c r="U215" i="4"/>
  <c r="U219" i="4"/>
  <c r="U223" i="4"/>
  <c r="U227" i="4"/>
  <c r="R228" i="4"/>
  <c r="U231" i="4"/>
  <c r="R232" i="4"/>
  <c r="R238" i="4"/>
  <c r="U243" i="4"/>
  <c r="R244" i="4"/>
  <c r="U247" i="4"/>
  <c r="R248" i="4"/>
  <c r="R254" i="4"/>
  <c r="U259" i="4"/>
  <c r="R260" i="4"/>
  <c r="U263" i="4"/>
  <c r="R264" i="4"/>
  <c r="R270" i="4"/>
  <c r="U275" i="4"/>
  <c r="R276" i="4"/>
  <c r="U279" i="4"/>
  <c r="R280" i="4"/>
  <c r="R286" i="4"/>
  <c r="U291" i="4"/>
  <c r="R292" i="4"/>
  <c r="U295" i="4"/>
  <c r="R296" i="4"/>
  <c r="R302" i="4"/>
  <c r="U307" i="4"/>
  <c r="R308" i="4"/>
  <c r="U311" i="4"/>
  <c r="R312" i="4"/>
  <c r="R318" i="4"/>
  <c r="U323" i="4"/>
  <c r="R324" i="4"/>
  <c r="U327" i="4"/>
  <c r="R328" i="4"/>
  <c r="R334" i="4"/>
  <c r="R183" i="4"/>
  <c r="R186" i="4"/>
  <c r="U188" i="4"/>
  <c r="R190" i="4"/>
  <c r="U192" i="4"/>
  <c r="R194" i="4"/>
  <c r="U196" i="4"/>
  <c r="R197" i="4"/>
  <c r="U208" i="4"/>
  <c r="U212" i="4"/>
  <c r="U216" i="4"/>
  <c r="U220" i="4"/>
  <c r="U224" i="4"/>
  <c r="R226" i="4"/>
  <c r="R234" i="4"/>
  <c r="R242" i="4"/>
  <c r="R250" i="4"/>
  <c r="R258" i="4"/>
  <c r="R266" i="4"/>
  <c r="R274" i="4"/>
  <c r="R282" i="4"/>
  <c r="R290" i="4"/>
  <c r="R298" i="4"/>
  <c r="R306" i="4"/>
  <c r="R314" i="4"/>
  <c r="R322" i="4"/>
  <c r="R330" i="4"/>
  <c r="I10" i="4"/>
  <c r="R187" i="4"/>
  <c r="R191" i="4"/>
  <c r="R195" i="4"/>
  <c r="R198" i="4"/>
  <c r="U200" i="4"/>
  <c r="R201" i="4"/>
  <c r="U209" i="4"/>
  <c r="U213" i="4"/>
  <c r="U217" i="4"/>
  <c r="U221" i="4"/>
  <c r="R230" i="4"/>
  <c r="R246" i="4"/>
  <c r="R262" i="4"/>
  <c r="R278" i="4"/>
  <c r="R294" i="4"/>
  <c r="R310" i="4"/>
  <c r="R326" i="4"/>
  <c r="I7" i="4"/>
  <c r="T434" i="4"/>
  <c r="T442" i="4"/>
  <c r="T418" i="4"/>
  <c r="T426" i="4"/>
  <c r="J7" i="4"/>
  <c r="U424" i="4"/>
  <c r="T424" i="4"/>
  <c r="R427" i="4"/>
  <c r="R422" i="4"/>
  <c r="J10" i="4"/>
  <c r="U416" i="4"/>
  <c r="T416" i="4"/>
  <c r="R419" i="4"/>
  <c r="Q430" i="4"/>
  <c r="R430" i="4"/>
  <c r="R435" i="4"/>
  <c r="R438" i="4"/>
  <c r="R443" i="4"/>
  <c r="T446" i="4"/>
  <c r="T448" i="4"/>
  <c r="T450" i="4"/>
  <c r="T452" i="4"/>
  <c r="T454" i="4"/>
  <c r="T456" i="4"/>
  <c r="T458" i="4"/>
  <c r="T460" i="4"/>
  <c r="T462" i="4"/>
  <c r="T464" i="4"/>
  <c r="T466" i="4"/>
  <c r="T468" i="4"/>
  <c r="T470" i="4"/>
  <c r="T472" i="4"/>
  <c r="T474" i="4"/>
  <c r="T476" i="4"/>
  <c r="T478" i="4"/>
  <c r="T480" i="4"/>
  <c r="T482" i="4"/>
  <c r="T484" i="4"/>
  <c r="T486" i="4"/>
  <c r="T488" i="4"/>
  <c r="T490" i="4"/>
  <c r="T492" i="4"/>
  <c r="T494" i="4"/>
  <c r="T432" i="4"/>
  <c r="R433" i="4"/>
  <c r="T440" i="4"/>
  <c r="R441" i="4"/>
  <c r="R415" i="4"/>
  <c r="R418" i="4"/>
  <c r="T422" i="4"/>
  <c r="R423" i="4"/>
  <c r="R426" i="4"/>
  <c r="T430" i="4"/>
  <c r="R431" i="4"/>
  <c r="R434" i="4"/>
  <c r="T438" i="4"/>
  <c r="R439" i="4"/>
  <c r="R442" i="4"/>
  <c r="T447" i="4"/>
  <c r="T449" i="4"/>
  <c r="T451" i="4"/>
  <c r="T453" i="4"/>
  <c r="T455" i="4"/>
  <c r="T457" i="4"/>
  <c r="T459" i="4"/>
  <c r="T461" i="4"/>
  <c r="T463" i="4"/>
  <c r="T465" i="4"/>
  <c r="T467" i="4"/>
  <c r="T469" i="4"/>
  <c r="T471" i="4"/>
  <c r="T473" i="4"/>
  <c r="T475" i="4"/>
  <c r="T477" i="4"/>
  <c r="T479" i="4"/>
  <c r="T481" i="4"/>
  <c r="T483" i="4"/>
  <c r="T485" i="4"/>
  <c r="T487" i="4"/>
  <c r="T489" i="4"/>
  <c r="T491" i="4"/>
  <c r="T493" i="4"/>
  <c r="R417" i="4"/>
  <c r="R420" i="4"/>
  <c r="R425" i="4"/>
  <c r="R428" i="4"/>
  <c r="R436" i="4"/>
  <c r="R444" i="4"/>
  <c r="R416" i="4"/>
  <c r="T420" i="4"/>
  <c r="R421" i="4"/>
  <c r="R424" i="4"/>
  <c r="T428" i="4"/>
  <c r="R429" i="4"/>
  <c r="R432" i="4"/>
  <c r="T436" i="4"/>
  <c r="R437" i="4"/>
  <c r="R440" i="4"/>
  <c r="T444" i="4"/>
  <c r="T388" i="4"/>
  <c r="T404" i="4"/>
  <c r="T378" i="4"/>
  <c r="T394" i="4"/>
  <c r="T410" i="4"/>
  <c r="T372" i="4"/>
  <c r="T380" i="4"/>
  <c r="T396" i="4"/>
  <c r="T412" i="4"/>
  <c r="T386" i="4"/>
  <c r="T402" i="4"/>
  <c r="R342" i="4"/>
  <c r="R350" i="4"/>
  <c r="R362" i="4"/>
  <c r="R366" i="4"/>
  <c r="R370" i="4"/>
  <c r="R382" i="4"/>
  <c r="R403" i="4"/>
  <c r="R406" i="4"/>
  <c r="U336" i="4"/>
  <c r="R339" i="4"/>
  <c r="R343" i="4"/>
  <c r="R347" i="4"/>
  <c r="R351" i="4"/>
  <c r="R355" i="4"/>
  <c r="R359" i="4"/>
  <c r="R363" i="4"/>
  <c r="R367" i="4"/>
  <c r="R372" i="4"/>
  <c r="T376" i="4"/>
  <c r="R377" i="4"/>
  <c r="R380" i="4"/>
  <c r="T384" i="4"/>
  <c r="R385" i="4"/>
  <c r="R388" i="4"/>
  <c r="T392" i="4"/>
  <c r="R393" i="4"/>
  <c r="R396" i="4"/>
  <c r="T400" i="4"/>
  <c r="R401" i="4"/>
  <c r="R404" i="4"/>
  <c r="T408" i="4"/>
  <c r="R409" i="4"/>
  <c r="R412" i="4"/>
  <c r="R354" i="4"/>
  <c r="R358" i="4"/>
  <c r="R374" i="4"/>
  <c r="R387" i="4"/>
  <c r="R411" i="4"/>
  <c r="R414" i="4"/>
  <c r="R340" i="4"/>
  <c r="R344" i="4"/>
  <c r="R348" i="4"/>
  <c r="R352" i="4"/>
  <c r="R356" i="4"/>
  <c r="R360" i="4"/>
  <c r="R364" i="4"/>
  <c r="R368" i="4"/>
  <c r="T374" i="4"/>
  <c r="R375" i="4"/>
  <c r="R378" i="4"/>
  <c r="T382" i="4"/>
  <c r="R383" i="4"/>
  <c r="R386" i="4"/>
  <c r="T390" i="4"/>
  <c r="R391" i="4"/>
  <c r="R394" i="4"/>
  <c r="T398" i="4"/>
  <c r="R399" i="4"/>
  <c r="R402" i="4"/>
  <c r="T406" i="4"/>
  <c r="R407" i="4"/>
  <c r="R410" i="4"/>
  <c r="T414" i="4"/>
  <c r="R346" i="4"/>
  <c r="R379" i="4"/>
  <c r="R390" i="4"/>
  <c r="R395" i="4"/>
  <c r="R398" i="4"/>
  <c r="U335" i="4"/>
  <c r="R336" i="4"/>
  <c r="R341" i="4"/>
  <c r="R345" i="4"/>
  <c r="R349" i="4"/>
  <c r="R353" i="4"/>
  <c r="R357" i="4"/>
  <c r="R361" i="4"/>
  <c r="R365" i="4"/>
  <c r="R369" i="4"/>
  <c r="R373" i="4"/>
  <c r="R376" i="4"/>
  <c r="R381" i="4"/>
  <c r="R384" i="4"/>
  <c r="R389" i="4"/>
  <c r="R392" i="4"/>
  <c r="R397" i="4"/>
  <c r="R400" i="4"/>
  <c r="R405" i="4"/>
  <c r="R408" i="4"/>
  <c r="R413" i="4"/>
  <c r="U171" i="4"/>
  <c r="U155" i="4"/>
  <c r="U159" i="4"/>
  <c r="U163" i="4"/>
  <c r="R97" i="4"/>
  <c r="R101" i="4"/>
  <c r="R117" i="4"/>
  <c r="R125" i="4"/>
  <c r="R137" i="4"/>
  <c r="R141" i="4"/>
  <c r="R149" i="4"/>
  <c r="R171" i="4"/>
  <c r="F7" i="4"/>
  <c r="R98" i="4"/>
  <c r="R102" i="4"/>
  <c r="R106" i="4"/>
  <c r="R110" i="4"/>
  <c r="R114" i="4"/>
  <c r="R118" i="4"/>
  <c r="R122" i="4"/>
  <c r="R126" i="4"/>
  <c r="R130" i="4"/>
  <c r="R134" i="4"/>
  <c r="R138" i="4"/>
  <c r="R142" i="4"/>
  <c r="R146" i="4"/>
  <c r="R150" i="4"/>
  <c r="R154" i="4"/>
  <c r="U156" i="4"/>
  <c r="R158" i="4"/>
  <c r="U160" i="4"/>
  <c r="R162" i="4"/>
  <c r="U164" i="4"/>
  <c r="R165" i="4"/>
  <c r="U167" i="4"/>
  <c r="R105" i="4"/>
  <c r="R113" i="4"/>
  <c r="R129" i="4"/>
  <c r="R133" i="4"/>
  <c r="R153" i="4"/>
  <c r="R95" i="4"/>
  <c r="R99" i="4"/>
  <c r="R103" i="4"/>
  <c r="R107" i="4"/>
  <c r="R111" i="4"/>
  <c r="R115" i="4"/>
  <c r="R119" i="4"/>
  <c r="R123" i="4"/>
  <c r="R127" i="4"/>
  <c r="R131" i="4"/>
  <c r="R135" i="4"/>
  <c r="R139" i="4"/>
  <c r="R143" i="4"/>
  <c r="R147" i="4"/>
  <c r="R151" i="4"/>
  <c r="R155" i="4"/>
  <c r="R159" i="4"/>
  <c r="R163" i="4"/>
  <c r="R166" i="4"/>
  <c r="U168" i="4"/>
  <c r="R169" i="4"/>
  <c r="R109" i="4"/>
  <c r="R121" i="4"/>
  <c r="R145" i="4"/>
  <c r="R96" i="4"/>
  <c r="R100" i="4"/>
  <c r="R104" i="4"/>
  <c r="R108" i="4"/>
  <c r="R112" i="4"/>
  <c r="R116" i="4"/>
  <c r="R120" i="4"/>
  <c r="R124" i="4"/>
  <c r="R128" i="4"/>
  <c r="R132" i="4"/>
  <c r="R136" i="4"/>
  <c r="R140" i="4"/>
  <c r="R144" i="4"/>
  <c r="R148" i="4"/>
  <c r="R152" i="4"/>
  <c r="R167" i="4"/>
  <c r="R170" i="4"/>
  <c r="U172" i="4"/>
  <c r="R174" i="4"/>
  <c r="U20" i="4"/>
  <c r="U28" i="4"/>
  <c r="U36" i="4"/>
  <c r="U44" i="4"/>
  <c r="U52" i="4"/>
  <c r="U64" i="4"/>
  <c r="U80" i="4"/>
  <c r="U22" i="4"/>
  <c r="U30" i="4"/>
  <c r="U38" i="4"/>
  <c r="U46" i="4"/>
  <c r="U54" i="4"/>
  <c r="U68" i="4"/>
  <c r="U84" i="4"/>
  <c r="U16" i="4"/>
  <c r="U24" i="4"/>
  <c r="U32" i="4"/>
  <c r="U40" i="4"/>
  <c r="U48" i="4"/>
  <c r="U56" i="4"/>
  <c r="U72" i="4"/>
  <c r="U88" i="4"/>
  <c r="U18" i="4"/>
  <c r="U26" i="4"/>
  <c r="U34" i="4"/>
  <c r="U42" i="4"/>
  <c r="U50" i="4"/>
  <c r="U60" i="4"/>
  <c r="U76" i="4"/>
  <c r="T15" i="4"/>
  <c r="T17" i="4"/>
  <c r="T19" i="4"/>
  <c r="T21" i="4"/>
  <c r="T23" i="4"/>
  <c r="T25" i="4"/>
  <c r="T27" i="4"/>
  <c r="T29" i="4"/>
  <c r="T31" i="4"/>
  <c r="T33" i="4"/>
  <c r="T35" i="4"/>
  <c r="T37" i="4"/>
  <c r="T39" i="4"/>
  <c r="T41" i="4"/>
  <c r="T43" i="4"/>
  <c r="T45" i="4"/>
  <c r="T47" i="4"/>
  <c r="T49" i="4"/>
  <c r="T51" i="4"/>
  <c r="T53" i="4"/>
  <c r="T55" i="4"/>
  <c r="U57" i="4"/>
  <c r="R59" i="4"/>
  <c r="U61" i="4"/>
  <c r="R63" i="4"/>
  <c r="U65" i="4"/>
  <c r="R67" i="4"/>
  <c r="U69" i="4"/>
  <c r="R71" i="4"/>
  <c r="U73" i="4"/>
  <c r="R75" i="4"/>
  <c r="U77" i="4"/>
  <c r="R79" i="4"/>
  <c r="U81" i="4"/>
  <c r="R83" i="4"/>
  <c r="U85" i="4"/>
  <c r="R87" i="4"/>
  <c r="U89" i="4"/>
  <c r="R90" i="4"/>
  <c r="R94" i="4"/>
  <c r="R60" i="4"/>
  <c r="R64" i="4"/>
  <c r="R68" i="4"/>
  <c r="R72" i="4"/>
  <c r="R76" i="4"/>
  <c r="R80" i="4"/>
  <c r="R84" i="4"/>
  <c r="R88" i="4"/>
  <c r="R91" i="4"/>
  <c r="R93" i="4"/>
  <c r="E10" i="4"/>
  <c r="R92" i="4"/>
  <c r="Q86" i="4"/>
  <c r="U98" i="4"/>
  <c r="T98" i="4"/>
  <c r="U102" i="4"/>
  <c r="T102" i="4"/>
  <c r="U106" i="4"/>
  <c r="T106" i="4"/>
  <c r="U110" i="4"/>
  <c r="T110" i="4"/>
  <c r="U114" i="4"/>
  <c r="T114" i="4"/>
  <c r="U118" i="4"/>
  <c r="T118" i="4"/>
  <c r="U122" i="4"/>
  <c r="T122" i="4"/>
  <c r="U126" i="4"/>
  <c r="T126" i="4"/>
  <c r="U130" i="4"/>
  <c r="T130" i="4"/>
  <c r="U134" i="4"/>
  <c r="T134" i="4"/>
  <c r="U138" i="4"/>
  <c r="T138" i="4"/>
  <c r="U142" i="4"/>
  <c r="T142" i="4"/>
  <c r="U146" i="4"/>
  <c r="T146" i="4"/>
  <c r="U150" i="4"/>
  <c r="T150" i="4"/>
  <c r="T154" i="4"/>
  <c r="U154" i="4"/>
  <c r="Q157" i="4"/>
  <c r="T161" i="4"/>
  <c r="U161" i="4"/>
  <c r="R161" i="4"/>
  <c r="Q164" i="4"/>
  <c r="T170" i="4"/>
  <c r="U170" i="4"/>
  <c r="Q173" i="4"/>
  <c r="T177" i="4"/>
  <c r="U177" i="4"/>
  <c r="R177" i="4"/>
  <c r="Q180" i="4"/>
  <c r="T186" i="4"/>
  <c r="U186" i="4"/>
  <c r="Q189" i="4"/>
  <c r="T193" i="4"/>
  <c r="U193" i="4"/>
  <c r="R193" i="4"/>
  <c r="Q196" i="4"/>
  <c r="T202" i="4"/>
  <c r="U202" i="4"/>
  <c r="Q205" i="4"/>
  <c r="Q213" i="4"/>
  <c r="Q221" i="4"/>
  <c r="T236" i="4"/>
  <c r="U236" i="4"/>
  <c r="T252" i="4"/>
  <c r="U252" i="4"/>
  <c r="T268" i="4"/>
  <c r="U268" i="4"/>
  <c r="T284" i="4"/>
  <c r="U284" i="4"/>
  <c r="T300" i="4"/>
  <c r="U300" i="4"/>
  <c r="T316" i="4"/>
  <c r="U316" i="4"/>
  <c r="T332" i="4"/>
  <c r="U332" i="4"/>
  <c r="Q58" i="4"/>
  <c r="Q62" i="4"/>
  <c r="Q70" i="4"/>
  <c r="Q74" i="4"/>
  <c r="Q78" i="4"/>
  <c r="Q82" i="4"/>
  <c r="U93" i="4"/>
  <c r="T93" i="4"/>
  <c r="U109" i="4"/>
  <c r="T109" i="4"/>
  <c r="T158" i="4"/>
  <c r="U158" i="4"/>
  <c r="T165" i="4"/>
  <c r="U165" i="4"/>
  <c r="Q184" i="4"/>
  <c r="Q200" i="4"/>
  <c r="Q207" i="4"/>
  <c r="Q223" i="4"/>
  <c r="Q20" i="4"/>
  <c r="Q21" i="4"/>
  <c r="Q25" i="4"/>
  <c r="Q26" i="4"/>
  <c r="Q27" i="4"/>
  <c r="Q28" i="4"/>
  <c r="Q32" i="4"/>
  <c r="Q34" i="4"/>
  <c r="Q39" i="4"/>
  <c r="Q40" i="4"/>
  <c r="Q41" i="4"/>
  <c r="Q44" i="4"/>
  <c r="Q49" i="4"/>
  <c r="Q54" i="4"/>
  <c r="Q55" i="4"/>
  <c r="Q57" i="4"/>
  <c r="Q61" i="4"/>
  <c r="Q65" i="4"/>
  <c r="R66" i="4"/>
  <c r="Q69" i="4"/>
  <c r="Q73" i="4"/>
  <c r="Q77" i="4"/>
  <c r="Q81" i="4"/>
  <c r="Q85" i="4"/>
  <c r="Q89" i="4"/>
  <c r="U90" i="4"/>
  <c r="T90" i="4"/>
  <c r="U94" i="4"/>
  <c r="T94" i="4"/>
  <c r="R15" i="4"/>
  <c r="R16" i="4"/>
  <c r="R17" i="4"/>
  <c r="R18" i="4"/>
  <c r="R19" i="4"/>
  <c r="R22" i="4"/>
  <c r="R23" i="4"/>
  <c r="R24" i="4"/>
  <c r="R29" i="4"/>
  <c r="R30" i="4"/>
  <c r="R31" i="4"/>
  <c r="R33" i="4"/>
  <c r="R35" i="4"/>
  <c r="R36" i="4"/>
  <c r="R37" i="4"/>
  <c r="R38" i="4"/>
  <c r="R42" i="4"/>
  <c r="R43" i="4"/>
  <c r="R45" i="4"/>
  <c r="R46" i="4"/>
  <c r="R47" i="4"/>
  <c r="R48" i="4"/>
  <c r="R50" i="4"/>
  <c r="R51" i="4"/>
  <c r="R52" i="4"/>
  <c r="R53" i="4"/>
  <c r="R56" i="4"/>
  <c r="U59" i="4"/>
  <c r="U63" i="4"/>
  <c r="U67" i="4"/>
  <c r="U71" i="4"/>
  <c r="U75" i="4"/>
  <c r="U79" i="4"/>
  <c r="U83" i="4"/>
  <c r="U87" i="4"/>
  <c r="U91" i="4"/>
  <c r="T91" i="4"/>
  <c r="U95" i="4"/>
  <c r="T95" i="4"/>
  <c r="U99" i="4"/>
  <c r="T99" i="4"/>
  <c r="U103" i="4"/>
  <c r="T103" i="4"/>
  <c r="U107" i="4"/>
  <c r="T107" i="4"/>
  <c r="U111" i="4"/>
  <c r="T111" i="4"/>
  <c r="U115" i="4"/>
  <c r="T115" i="4"/>
  <c r="U119" i="4"/>
  <c r="T119" i="4"/>
  <c r="U123" i="4"/>
  <c r="T123" i="4"/>
  <c r="U127" i="4"/>
  <c r="T127" i="4"/>
  <c r="U131" i="4"/>
  <c r="T131" i="4"/>
  <c r="U135" i="4"/>
  <c r="T135" i="4"/>
  <c r="U139" i="4"/>
  <c r="T139" i="4"/>
  <c r="U143" i="4"/>
  <c r="T143" i="4"/>
  <c r="U147" i="4"/>
  <c r="T147" i="4"/>
  <c r="U151" i="4"/>
  <c r="T151" i="4"/>
  <c r="T157" i="4"/>
  <c r="U157" i="4"/>
  <c r="Q160" i="4"/>
  <c r="T166" i="4"/>
  <c r="U166" i="4"/>
  <c r="T173" i="4"/>
  <c r="U173" i="4"/>
  <c r="Q176" i="4"/>
  <c r="T182" i="4"/>
  <c r="U182" i="4"/>
  <c r="T189" i="4"/>
  <c r="U189" i="4"/>
  <c r="Q192" i="4"/>
  <c r="T198" i="4"/>
  <c r="U198" i="4"/>
  <c r="T205" i="4"/>
  <c r="U205" i="4"/>
  <c r="Q211" i="4"/>
  <c r="Q219" i="4"/>
  <c r="Q227" i="4"/>
  <c r="Q229" i="4"/>
  <c r="Q243" i="4"/>
  <c r="Q245" i="4"/>
  <c r="Q259" i="4"/>
  <c r="Q261" i="4"/>
  <c r="Q275" i="4"/>
  <c r="Q277" i="4"/>
  <c r="Q291" i="4"/>
  <c r="Q293" i="4"/>
  <c r="Q307" i="4"/>
  <c r="Q309" i="4"/>
  <c r="Q323" i="4"/>
  <c r="Q325" i="4"/>
  <c r="T340" i="4"/>
  <c r="U340" i="4"/>
  <c r="T344" i="4"/>
  <c r="U344" i="4"/>
  <c r="Q450" i="4"/>
  <c r="U97" i="4"/>
  <c r="T97" i="4"/>
  <c r="U101" i="4"/>
  <c r="T101" i="4"/>
  <c r="U105" i="4"/>
  <c r="T105" i="4"/>
  <c r="U113" i="4"/>
  <c r="T113" i="4"/>
  <c r="U117" i="4"/>
  <c r="T117" i="4"/>
  <c r="U121" i="4"/>
  <c r="T121" i="4"/>
  <c r="U125" i="4"/>
  <c r="T125" i="4"/>
  <c r="U129" i="4"/>
  <c r="T129" i="4"/>
  <c r="U133" i="4"/>
  <c r="T133" i="4"/>
  <c r="U137" i="4"/>
  <c r="T137" i="4"/>
  <c r="U141" i="4"/>
  <c r="T141" i="4"/>
  <c r="U145" i="4"/>
  <c r="T145" i="4"/>
  <c r="U149" i="4"/>
  <c r="T149" i="4"/>
  <c r="U153" i="4"/>
  <c r="T153" i="4"/>
  <c r="Q168" i="4"/>
  <c r="T174" i="4"/>
  <c r="U174" i="4"/>
  <c r="T181" i="4"/>
  <c r="U181" i="4"/>
  <c r="T190" i="4"/>
  <c r="U190" i="4"/>
  <c r="T197" i="4"/>
  <c r="U197" i="4"/>
  <c r="U206" i="4"/>
  <c r="Q215" i="4"/>
  <c r="U58" i="4"/>
  <c r="U62" i="4"/>
  <c r="U66" i="4"/>
  <c r="U70" i="4"/>
  <c r="U74" i="4"/>
  <c r="U78" i="4"/>
  <c r="U82" i="4"/>
  <c r="U86" i="4"/>
  <c r="U92" i="4"/>
  <c r="T92" i="4"/>
  <c r="U96" i="4"/>
  <c r="T96" i="4"/>
  <c r="U100" i="4"/>
  <c r="T100" i="4"/>
  <c r="U104" i="4"/>
  <c r="T104" i="4"/>
  <c r="U108" i="4"/>
  <c r="T108" i="4"/>
  <c r="U112" i="4"/>
  <c r="T112" i="4"/>
  <c r="U116" i="4"/>
  <c r="T116" i="4"/>
  <c r="U120" i="4"/>
  <c r="T120" i="4"/>
  <c r="U124" i="4"/>
  <c r="T124" i="4"/>
  <c r="U128" i="4"/>
  <c r="T128" i="4"/>
  <c r="U132" i="4"/>
  <c r="T132" i="4"/>
  <c r="U136" i="4"/>
  <c r="T136" i="4"/>
  <c r="U140" i="4"/>
  <c r="T140" i="4"/>
  <c r="U144" i="4"/>
  <c r="T144" i="4"/>
  <c r="U148" i="4"/>
  <c r="T148" i="4"/>
  <c r="U152" i="4"/>
  <c r="T152" i="4"/>
  <c r="Q156" i="4"/>
  <c r="T162" i="4"/>
  <c r="U162" i="4"/>
  <c r="T169" i="4"/>
  <c r="U169" i="4"/>
  <c r="Q172" i="4"/>
  <c r="T178" i="4"/>
  <c r="U178" i="4"/>
  <c r="T185" i="4"/>
  <c r="U185" i="4"/>
  <c r="Q188" i="4"/>
  <c r="T194" i="4"/>
  <c r="U194" i="4"/>
  <c r="T201" i="4"/>
  <c r="U201" i="4"/>
  <c r="Q204" i="4"/>
  <c r="Q209" i="4"/>
  <c r="Q217" i="4"/>
  <c r="Q225" i="4"/>
  <c r="T234" i="4"/>
  <c r="U234" i="4"/>
  <c r="Q239" i="4"/>
  <c r="Q241" i="4"/>
  <c r="T250" i="4"/>
  <c r="U250" i="4"/>
  <c r="Q255" i="4"/>
  <c r="Q257" i="4"/>
  <c r="T266" i="4"/>
  <c r="U266" i="4"/>
  <c r="Q271" i="4"/>
  <c r="Q273" i="4"/>
  <c r="T282" i="4"/>
  <c r="U282" i="4"/>
  <c r="Q287" i="4"/>
  <c r="Q289" i="4"/>
  <c r="T298" i="4"/>
  <c r="U298" i="4"/>
  <c r="Q303" i="4"/>
  <c r="Q305" i="4"/>
  <c r="T314" i="4"/>
  <c r="U314" i="4"/>
  <c r="Q319" i="4"/>
  <c r="Q321" i="4"/>
  <c r="T330" i="4"/>
  <c r="U330" i="4"/>
  <c r="Q335" i="4"/>
  <c r="Q337" i="4"/>
  <c r="Q235" i="4"/>
  <c r="Q237" i="4"/>
  <c r="Q251" i="4"/>
  <c r="Q253" i="4"/>
  <c r="Q267" i="4"/>
  <c r="Q269" i="4"/>
  <c r="Q283" i="4"/>
  <c r="Q285" i="4"/>
  <c r="Q299" i="4"/>
  <c r="Q301" i="4"/>
  <c r="Q315" i="4"/>
  <c r="Q317" i="4"/>
  <c r="Q331" i="4"/>
  <c r="Q333" i="4"/>
  <c r="T342" i="4"/>
  <c r="U342" i="4"/>
  <c r="T346" i="4"/>
  <c r="U346" i="4"/>
  <c r="T350" i="4"/>
  <c r="U350" i="4"/>
  <c r="T354" i="4"/>
  <c r="U354" i="4"/>
  <c r="T358" i="4"/>
  <c r="U358" i="4"/>
  <c r="T362" i="4"/>
  <c r="U362" i="4"/>
  <c r="T366" i="4"/>
  <c r="U366" i="4"/>
  <c r="T370" i="4"/>
  <c r="U370" i="4"/>
  <c r="U379" i="4"/>
  <c r="T379" i="4"/>
  <c r="U387" i="4"/>
  <c r="T387" i="4"/>
  <c r="U395" i="4"/>
  <c r="T395" i="4"/>
  <c r="U403" i="4"/>
  <c r="T403" i="4"/>
  <c r="U411" i="4"/>
  <c r="T411" i="4"/>
  <c r="U419" i="4"/>
  <c r="T419" i="4"/>
  <c r="U427" i="4"/>
  <c r="T427" i="4"/>
  <c r="U435" i="4"/>
  <c r="T435" i="4"/>
  <c r="U443" i="4"/>
  <c r="T443" i="4"/>
  <c r="Q476" i="4"/>
  <c r="Q206" i="4"/>
  <c r="Q208" i="4"/>
  <c r="Q210" i="4"/>
  <c r="Q212" i="4"/>
  <c r="Q214" i="4"/>
  <c r="Q216" i="4"/>
  <c r="Q218" i="4"/>
  <c r="Q220" i="4"/>
  <c r="Q222" i="4"/>
  <c r="Q224" i="4"/>
  <c r="U230" i="4"/>
  <c r="Q231" i="4"/>
  <c r="U232" i="4"/>
  <c r="Q233" i="4"/>
  <c r="U246" i="4"/>
  <c r="Q247" i="4"/>
  <c r="U248" i="4"/>
  <c r="Q249" i="4"/>
  <c r="U262" i="4"/>
  <c r="Q263" i="4"/>
  <c r="U264" i="4"/>
  <c r="Q265" i="4"/>
  <c r="U278" i="4"/>
  <c r="Q279" i="4"/>
  <c r="U280" i="4"/>
  <c r="Q281" i="4"/>
  <c r="U294" i="4"/>
  <c r="Q295" i="4"/>
  <c r="U296" i="4"/>
  <c r="Q297" i="4"/>
  <c r="U310" i="4"/>
  <c r="Q311" i="4"/>
  <c r="U312" i="4"/>
  <c r="Q313" i="4"/>
  <c r="U326" i="4"/>
  <c r="Q327" i="4"/>
  <c r="U328" i="4"/>
  <c r="Q329" i="4"/>
  <c r="T338" i="4"/>
  <c r="U338" i="4"/>
  <c r="Q463" i="4"/>
  <c r="T339" i="4"/>
  <c r="U339" i="4"/>
  <c r="T343" i="4"/>
  <c r="U343" i="4"/>
  <c r="T347" i="4"/>
  <c r="U347" i="4"/>
  <c r="T351" i="4"/>
  <c r="U351" i="4"/>
  <c r="T355" i="4"/>
  <c r="U355" i="4"/>
  <c r="T359" i="4"/>
  <c r="U359" i="4"/>
  <c r="T363" i="4"/>
  <c r="U363" i="4"/>
  <c r="T367" i="4"/>
  <c r="U367" i="4"/>
  <c r="U371" i="4"/>
  <c r="T371" i="4"/>
  <c r="U377" i="4"/>
  <c r="T377" i="4"/>
  <c r="U385" i="4"/>
  <c r="T385" i="4"/>
  <c r="U393" i="4"/>
  <c r="T393" i="4"/>
  <c r="U401" i="4"/>
  <c r="T401" i="4"/>
  <c r="U409" i="4"/>
  <c r="T409" i="4"/>
  <c r="U417" i="4"/>
  <c r="T417" i="4"/>
  <c r="U425" i="4"/>
  <c r="T425" i="4"/>
  <c r="U433" i="4"/>
  <c r="T433" i="4"/>
  <c r="U441" i="4"/>
  <c r="T441" i="4"/>
  <c r="Q447" i="4"/>
  <c r="Q460" i="4"/>
  <c r="T348" i="4"/>
  <c r="U348" i="4"/>
  <c r="T352" i="4"/>
  <c r="U352" i="4"/>
  <c r="T356" i="4"/>
  <c r="U356" i="4"/>
  <c r="T360" i="4"/>
  <c r="U360" i="4"/>
  <c r="T364" i="4"/>
  <c r="U364" i="4"/>
  <c r="T368" i="4"/>
  <c r="U368" i="4"/>
  <c r="U375" i="4"/>
  <c r="T375" i="4"/>
  <c r="U383" i="4"/>
  <c r="T383" i="4"/>
  <c r="U391" i="4"/>
  <c r="T391" i="4"/>
  <c r="U399" i="4"/>
  <c r="T399" i="4"/>
  <c r="U407" i="4"/>
  <c r="T407" i="4"/>
  <c r="U415" i="4"/>
  <c r="T415" i="4"/>
  <c r="U423" i="4"/>
  <c r="T423" i="4"/>
  <c r="U431" i="4"/>
  <c r="T431" i="4"/>
  <c r="U439" i="4"/>
  <c r="T439" i="4"/>
  <c r="Q482" i="4"/>
  <c r="U225" i="4"/>
  <c r="U229" i="4"/>
  <c r="U233" i="4"/>
  <c r="U237" i="4"/>
  <c r="U241" i="4"/>
  <c r="U245" i="4"/>
  <c r="U249" i="4"/>
  <c r="U253" i="4"/>
  <c r="U257" i="4"/>
  <c r="U261" i="4"/>
  <c r="U265" i="4"/>
  <c r="U269" i="4"/>
  <c r="U273" i="4"/>
  <c r="U277" i="4"/>
  <c r="U281" i="4"/>
  <c r="U285" i="4"/>
  <c r="U289" i="4"/>
  <c r="U293" i="4"/>
  <c r="U297" i="4"/>
  <c r="U301" i="4"/>
  <c r="U305" i="4"/>
  <c r="U309" i="4"/>
  <c r="U313" i="4"/>
  <c r="U317" i="4"/>
  <c r="U321" i="4"/>
  <c r="U325" i="4"/>
  <c r="U329" i="4"/>
  <c r="U333" i="4"/>
  <c r="U337" i="4"/>
  <c r="R338" i="4"/>
  <c r="T341" i="4"/>
  <c r="U341" i="4"/>
  <c r="T345" i="4"/>
  <c r="U345" i="4"/>
  <c r="T349" i="4"/>
  <c r="U349" i="4"/>
  <c r="T353" i="4"/>
  <c r="U353" i="4"/>
  <c r="T357" i="4"/>
  <c r="U357" i="4"/>
  <c r="T361" i="4"/>
  <c r="U361" i="4"/>
  <c r="T365" i="4"/>
  <c r="U365" i="4"/>
  <c r="T369" i="4"/>
  <c r="U369" i="4"/>
  <c r="U373" i="4"/>
  <c r="T373" i="4"/>
  <c r="U381" i="4"/>
  <c r="T381" i="4"/>
  <c r="U389" i="4"/>
  <c r="T389" i="4"/>
  <c r="U397" i="4"/>
  <c r="T397" i="4"/>
  <c r="U405" i="4"/>
  <c r="T405" i="4"/>
  <c r="U413" i="4"/>
  <c r="T413" i="4"/>
  <c r="U421" i="4"/>
  <c r="T421" i="4"/>
  <c r="U429" i="4"/>
  <c r="T429" i="4"/>
  <c r="U437" i="4"/>
  <c r="T437" i="4"/>
  <c r="T445" i="4"/>
  <c r="Q466" i="4"/>
  <c r="Q479" i="4"/>
  <c r="Q492" i="4"/>
  <c r="R371" i="4"/>
  <c r="Q448" i="4"/>
  <c r="Q451" i="4"/>
  <c r="Q454" i="4"/>
  <c r="Q464" i="4"/>
  <c r="Q467" i="4"/>
  <c r="Q470" i="4"/>
  <c r="Q480" i="4"/>
  <c r="Q483" i="4"/>
  <c r="Q486" i="4"/>
  <c r="Q446" i="4"/>
  <c r="Q456" i="4"/>
  <c r="Q459" i="4"/>
  <c r="Q462" i="4"/>
  <c r="Q472" i="4"/>
  <c r="Q475" i="4"/>
  <c r="Q478" i="4"/>
  <c r="Q488" i="4"/>
  <c r="Q491" i="4"/>
  <c r="Q494" i="4"/>
  <c r="Q452" i="4"/>
  <c r="Q455" i="4"/>
  <c r="Q458" i="4"/>
  <c r="Q468" i="4"/>
  <c r="Q471" i="4"/>
  <c r="Q474" i="4"/>
  <c r="Q484" i="4"/>
  <c r="Q487" i="4"/>
  <c r="Q490" i="4"/>
  <c r="Q445" i="4"/>
  <c r="Q449" i="4"/>
  <c r="Q453" i="4"/>
  <c r="Q457" i="4"/>
  <c r="Q461" i="4"/>
  <c r="Q465" i="4"/>
  <c r="Q469" i="4"/>
  <c r="Q473" i="4"/>
  <c r="Q477" i="4"/>
  <c r="Q481" i="4"/>
  <c r="Q485" i="4"/>
  <c r="Q489" i="4"/>
  <c r="Q493" i="4"/>
  <c r="G9" i="4" l="1"/>
  <c r="G8" i="4"/>
  <c r="G5" i="4"/>
  <c r="F6" i="4"/>
  <c r="E6" i="4"/>
  <c r="E5" i="4"/>
  <c r="I8" i="4"/>
  <c r="I9" i="4"/>
  <c r="H9" i="4"/>
  <c r="H8" i="4"/>
  <c r="F8" i="4"/>
  <c r="J6" i="4"/>
  <c r="J5" i="4"/>
  <c r="J8" i="4"/>
  <c r="I6" i="4"/>
  <c r="I5" i="4"/>
  <c r="H5" i="4"/>
  <c r="H6" i="4"/>
  <c r="F9" i="4"/>
  <c r="G6" i="4"/>
  <c r="F5" i="4"/>
  <c r="J9" i="4"/>
  <c r="E9" i="4"/>
  <c r="E8" i="4"/>
</calcChain>
</file>

<file path=xl/sharedStrings.xml><?xml version="1.0" encoding="utf-8"?>
<sst xmlns="http://schemas.openxmlformats.org/spreadsheetml/2006/main" count="53" uniqueCount="38">
  <si>
    <t>Statistic</t>
  </si>
  <si>
    <t>weighted mean</t>
  </si>
  <si>
    <t>minimum</t>
  </si>
  <si>
    <t>1% percentile</t>
  </si>
  <si>
    <t>2% percentile</t>
  </si>
  <si>
    <t>5% percentile</t>
  </si>
  <si>
    <t>10% percentile</t>
  </si>
  <si>
    <t>Setting</t>
  </si>
  <si>
    <t>Scenario</t>
  </si>
  <si>
    <t>Number</t>
  </si>
  <si>
    <t>Max. intr. merit</t>
  </si>
  <si>
    <t>Min. intr. merit</t>
  </si>
  <si>
    <t>Range intr. merit</t>
  </si>
  <si>
    <t>Num. alleles init.</t>
  </si>
  <si>
    <r>
      <t xml:space="preserve">Multiplier </t>
    </r>
    <r>
      <rPr>
        <i/>
        <sz val="11"/>
        <color rgb="FFFFFFFF"/>
        <rFont val="Calibri"/>
        <family val="2"/>
        <scheme val="minor"/>
      </rPr>
      <t>f</t>
    </r>
  </si>
  <si>
    <t>DAA model</t>
  </si>
  <si>
    <t>AO model</t>
  </si>
  <si>
    <t>AO to DAA</t>
  </si>
  <si>
    <t>95% CI (lower)</t>
  </si>
  <si>
    <t>95% CI (upper)</t>
  </si>
  <si>
    <t>standard dev.</t>
  </si>
  <si>
    <t>both models</t>
  </si>
  <si>
    <t>equal</t>
  </si>
  <si>
    <t>sign. lower</t>
  </si>
  <si>
    <t>nonsign. lower</t>
  </si>
  <si>
    <t>nonsign. higher</t>
  </si>
  <si>
    <t>sign. higher</t>
  </si>
  <si>
    <t>mean</t>
  </si>
  <si>
    <t>rel. deviation</t>
  </si>
  <si>
    <t>% scenarios with mean of both models equal</t>
  </si>
  <si>
    <t>% scenarios with mean of AO model higher</t>
  </si>
  <si>
    <t>average relative deviation AO model to DAA model</t>
  </si>
  <si>
    <t>% scenarios with mean of AO model sign. higher</t>
  </si>
  <si>
    <t>% scenarios with mean of AO model sign. lower</t>
  </si>
  <si>
    <t>% scenarios with mean of AO model lower</t>
  </si>
  <si>
    <t>Average Overlap</t>
  </si>
  <si>
    <t>Table S5</t>
  </si>
  <si>
    <t>Average overlap between two alleles for the AO model and the DAA model and each scenario of the Random experiment for an effectively infinite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</si>
</sst>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b/>
      <sz val="11"/>
      <color theme="1"/>
      <name val="Liberation Sans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808080"/>
        <bgColor rgb="FF808080"/>
      </patternFill>
    </fill>
    <fill>
      <patternFill patternType="solid">
        <fgColor rgb="FF333333"/>
        <bgColor rgb="FF333333"/>
      </patternFill>
    </fill>
    <fill>
      <patternFill patternType="solid">
        <fgColor rgb="FF1C1C1C"/>
        <bgColor rgb="FF1C1C1C"/>
      </patternFill>
    </fill>
    <fill>
      <patternFill patternType="solid">
        <fgColor rgb="FF990099"/>
        <bgColor rgb="FF990099"/>
      </patternFill>
    </fill>
    <fill>
      <patternFill patternType="solid">
        <fgColor rgb="FF0000FF"/>
        <bgColor rgb="FF0000FF"/>
      </patternFill>
    </fill>
    <fill>
      <patternFill patternType="solid">
        <fgColor rgb="FF006600"/>
        <bgColor rgb="FF0066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0" fontId="13" fillId="33" borderId="0" xfId="0" applyFont="1" applyFill="1"/>
    <xf numFmtId="0" fontId="18" fillId="38" borderId="0" xfId="0" applyFont="1" applyFill="1"/>
    <xf numFmtId="0" fontId="18" fillId="37" borderId="0" xfId="0" applyFont="1" applyFill="1"/>
    <xf numFmtId="0" fontId="19" fillId="37" borderId="0" xfId="0" applyFont="1" applyFill="1"/>
    <xf numFmtId="0" fontId="19" fillId="39" borderId="0" xfId="0" applyFont="1" applyFill="1"/>
    <xf numFmtId="0" fontId="19" fillId="40" borderId="0" xfId="0" applyFont="1" applyFill="1"/>
    <xf numFmtId="0" fontId="19" fillId="41" borderId="0" xfId="0" applyFont="1" applyFill="1"/>
    <xf numFmtId="0" fontId="18" fillId="42" borderId="0" xfId="0" applyFont="1" applyFill="1"/>
    <xf numFmtId="0" fontId="18" fillId="43" borderId="0" xfId="0" applyFont="1" applyFill="1"/>
    <xf numFmtId="0" fontId="18" fillId="44" borderId="0" xfId="0" applyFont="1" applyFill="1"/>
    <xf numFmtId="0" fontId="0" fillId="47" borderId="0" xfId="0" applyFill="1"/>
    <xf numFmtId="0" fontId="13" fillId="50" borderId="0" xfId="0" applyFont="1" applyFill="1"/>
    <xf numFmtId="0" fontId="13" fillId="49" borderId="0" xfId="0" applyFont="1" applyFill="1"/>
    <xf numFmtId="0" fontId="13" fillId="52" borderId="0" xfId="0" applyFont="1" applyFill="1"/>
    <xf numFmtId="10" fontId="0" fillId="48" borderId="0" xfId="0" applyNumberFormat="1" applyFill="1"/>
    <xf numFmtId="0" fontId="0" fillId="48" borderId="10" xfId="0" applyFill="1" applyBorder="1"/>
    <xf numFmtId="0" fontId="0" fillId="34" borderId="11" xfId="0" applyFill="1" applyBorder="1"/>
    <xf numFmtId="0" fontId="0" fillId="45" borderId="11" xfId="0" applyFill="1" applyBorder="1"/>
    <xf numFmtId="0" fontId="0" fillId="46" borderId="11" xfId="0" applyFill="1" applyBorder="1"/>
    <xf numFmtId="0" fontId="0" fillId="35" borderId="11" xfId="0" applyFill="1" applyBorder="1"/>
    <xf numFmtId="0" fontId="0" fillId="36" borderId="11" xfId="0" applyFill="1" applyBorder="1"/>
    <xf numFmtId="164" fontId="0" fillId="34" borderId="11" xfId="0" applyNumberFormat="1" applyFill="1" applyBorder="1"/>
    <xf numFmtId="0" fontId="0" fillId="34" borderId="12" xfId="0" applyFill="1" applyBorder="1"/>
    <xf numFmtId="0" fontId="0" fillId="48" borderId="13" xfId="0" applyFill="1" applyBorder="1"/>
    <xf numFmtId="0" fontId="0" fillId="34" borderId="0" xfId="0" applyFill="1" applyBorder="1"/>
    <xf numFmtId="0" fontId="0" fillId="45" borderId="0" xfId="0" applyFill="1" applyBorder="1"/>
    <xf numFmtId="0" fontId="0" fillId="46" borderId="0" xfId="0" applyFill="1" applyBorder="1"/>
    <xf numFmtId="0" fontId="0" fillId="35" borderId="0" xfId="0" applyFill="1" applyBorder="1"/>
    <xf numFmtId="0" fontId="0" fillId="36" borderId="0" xfId="0" applyFill="1" applyBorder="1"/>
    <xf numFmtId="164" fontId="0" fillId="34" borderId="0" xfId="0" applyNumberFormat="1" applyFill="1" applyBorder="1"/>
    <xf numFmtId="0" fontId="0" fillId="34" borderId="14" xfId="0" applyFill="1" applyBorder="1"/>
    <xf numFmtId="0" fontId="0" fillId="48" borderId="15" xfId="0" applyFill="1" applyBorder="1"/>
    <xf numFmtId="0" fontId="0" fillId="34" borderId="16" xfId="0" applyFill="1" applyBorder="1"/>
    <xf numFmtId="0" fontId="0" fillId="45" borderId="16" xfId="0" applyFill="1" applyBorder="1"/>
    <xf numFmtId="0" fontId="0" fillId="46" borderId="16" xfId="0" applyFill="1" applyBorder="1"/>
    <xf numFmtId="0" fontId="0" fillId="35" borderId="16" xfId="0" applyFill="1" applyBorder="1"/>
    <xf numFmtId="0" fontId="0" fillId="36" borderId="16" xfId="0" applyFill="1" applyBorder="1"/>
    <xf numFmtId="164" fontId="0" fillId="34" borderId="16" xfId="0" applyNumberFormat="1" applyFill="1" applyBorder="1"/>
    <xf numFmtId="0" fontId="0" fillId="34" borderId="17" xfId="0" applyFill="1" applyBorder="1"/>
    <xf numFmtId="0" fontId="0" fillId="34" borderId="10" xfId="0" applyFill="1" applyBorder="1"/>
    <xf numFmtId="0" fontId="0" fillId="45" borderId="12" xfId="0" applyFill="1" applyBorder="1"/>
    <xf numFmtId="0" fontId="0" fillId="34" borderId="13" xfId="0" applyFill="1" applyBorder="1"/>
    <xf numFmtId="0" fontId="0" fillId="45" borderId="14" xfId="0" applyFill="1" applyBorder="1"/>
    <xf numFmtId="0" fontId="0" fillId="34" borderId="15" xfId="0" applyFill="1" applyBorder="1"/>
    <xf numFmtId="0" fontId="0" fillId="45" borderId="17" xfId="0" applyFill="1" applyBorder="1"/>
    <xf numFmtId="164" fontId="16" fillId="51" borderId="0" xfId="0" applyNumberFormat="1" applyFont="1" applyFill="1"/>
    <xf numFmtId="0" fontId="13" fillId="33" borderId="0" xfId="0" applyFont="1" applyFill="1" applyAlignment="1">
      <alignment horizontal="center"/>
    </xf>
    <xf numFmtId="0" fontId="21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4"/>
  <sheetViews>
    <sheetView tabSelected="1" workbookViewId="0"/>
  </sheetViews>
  <sheetFormatPr baseColWidth="10" defaultRowHeight="14.4"/>
  <cols>
    <col min="1" max="1" width="8.77734375" customWidth="1"/>
    <col min="2" max="22" width="14.77734375" customWidth="1"/>
  </cols>
  <sheetData>
    <row r="1" spans="1:21">
      <c r="A1" s="48" t="s">
        <v>36</v>
      </c>
    </row>
    <row r="2" spans="1:21">
      <c r="A2" s="48" t="s">
        <v>37</v>
      </c>
    </row>
    <row r="4" spans="1:21">
      <c r="B4" s="1" t="s">
        <v>35</v>
      </c>
      <c r="C4" s="1"/>
      <c r="D4" s="1"/>
      <c r="E4" s="11" t="s">
        <v>1</v>
      </c>
      <c r="F4" s="11" t="s">
        <v>2</v>
      </c>
      <c r="G4" s="11" t="s">
        <v>3</v>
      </c>
      <c r="H4" s="11" t="s">
        <v>4</v>
      </c>
      <c r="I4" s="11" t="s">
        <v>5</v>
      </c>
      <c r="J4" s="11" t="s">
        <v>6</v>
      </c>
    </row>
    <row r="5" spans="1:21">
      <c r="B5" s="13" t="s">
        <v>33</v>
      </c>
      <c r="C5" s="13"/>
      <c r="D5" s="13"/>
      <c r="E5" s="15">
        <f>COUNTIF($Q$15:$Q$94,TRUE)/COUNTA($S$15:$S$94)</f>
        <v>0</v>
      </c>
      <c r="F5" s="15">
        <f>COUNTIF($Q$95:$Q$174,TRUE)/COUNTA($S$95:$S$174)</f>
        <v>0</v>
      </c>
      <c r="G5" s="15">
        <f>COUNTIF($Q$175:$Q$254,TRUE)/COUNTA($S$175:$S$254)</f>
        <v>0</v>
      </c>
      <c r="H5" s="15">
        <f>COUNTIF($Q$255:$Q$334,TRUE)/COUNTA($S$255:$S$334)</f>
        <v>0</v>
      </c>
      <c r="I5" s="15">
        <f>COUNTIF($Q$335:$Q$414,TRUE)/COUNTA($S$335:$S$414)</f>
        <v>0</v>
      </c>
      <c r="J5" s="15">
        <f>COUNTIF($Q$415:$Q$494,TRUE)/COUNTA($S$415:$S$494)</f>
        <v>0</v>
      </c>
    </row>
    <row r="6" spans="1:21">
      <c r="B6" s="13" t="s">
        <v>34</v>
      </c>
      <c r="C6" s="13"/>
      <c r="D6" s="13"/>
      <c r="E6" s="15">
        <f>COUNTIF($Q$15:$R$94,TRUE)/COUNTA($S$15:$S$94)</f>
        <v>3.7499999999999999E-2</v>
      </c>
      <c r="F6" s="15">
        <f>COUNTIF($Q$95:$R$174,TRUE)/COUNTA($S$95:$S$174)</f>
        <v>2.5000000000000001E-2</v>
      </c>
      <c r="G6" s="15">
        <f>COUNTIF($Q$175:$R$254,TRUE)/COUNTA($S$175:$S$254)</f>
        <v>2.5000000000000001E-2</v>
      </c>
      <c r="H6" s="15">
        <f>COUNTIF($Q$255:$R$334,TRUE)/COUNTA($S$255:$S$334)</f>
        <v>2.5000000000000001E-2</v>
      </c>
      <c r="I6" s="15">
        <f>COUNTIF($Q$335:$R$414,TRUE)/COUNTA($S$335:$S$414)</f>
        <v>7.4999999999999997E-2</v>
      </c>
      <c r="J6" s="15">
        <f>COUNTIF($Q$415:$R$494,TRUE)/COUNTA($S$415:$S$494)</f>
        <v>0.26250000000000001</v>
      </c>
    </row>
    <row r="7" spans="1:21">
      <c r="B7" s="13" t="s">
        <v>29</v>
      </c>
      <c r="C7" s="13"/>
      <c r="D7" s="13"/>
      <c r="E7" s="15">
        <f>COUNTIF($S$15:$S$94,TRUE)/COUNTA($S$15:$S$94)</f>
        <v>0</v>
      </c>
      <c r="F7" s="15">
        <f>COUNTIF($S$95:$S$174,TRUE)/COUNTA($S$95:$S$174)</f>
        <v>0</v>
      </c>
      <c r="G7" s="15">
        <f>COUNTIF($S$175:$S$254,TRUE)/COUNTA($S$175:$S$254)</f>
        <v>0</v>
      </c>
      <c r="H7" s="15">
        <f>COUNTIF($S$255:$S$334,TRUE)/COUNTA($S$255:$S$334)</f>
        <v>0</v>
      </c>
      <c r="I7" s="15">
        <f>COUNTIF($S$335:$S$414,TRUE)/COUNTA($S$335:$S$414)</f>
        <v>0</v>
      </c>
      <c r="J7" s="15">
        <f>COUNTIF($S$415:$S$494,TRUE)/COUNTA($S$415:$S$494)</f>
        <v>0</v>
      </c>
    </row>
    <row r="8" spans="1:21">
      <c r="B8" s="13" t="s">
        <v>30</v>
      </c>
      <c r="C8" s="13"/>
      <c r="D8" s="13"/>
      <c r="E8" s="15">
        <f>COUNTIF($T$15:$U$94,TRUE)/COUNTA($S$15:$S$94)</f>
        <v>0.96250000000000002</v>
      </c>
      <c r="F8" s="15">
        <f>COUNTIF($T$95:$U$174,TRUE)/COUNTA($S$95:$S$174)</f>
        <v>0.97499999999999998</v>
      </c>
      <c r="G8" s="15">
        <f>COUNTIF($T$175:$U$254,TRUE)/COUNTA($S$175:$S$254)</f>
        <v>0.97499999999999998</v>
      </c>
      <c r="H8" s="15">
        <f>COUNTIF($T$255:$U$334,TRUE)/COUNTA($S$255:$S$334)</f>
        <v>0.97499999999999998</v>
      </c>
      <c r="I8" s="15">
        <f>COUNTIF($T$335:$U$414,TRUE)/COUNTA($S$335:$S$414)</f>
        <v>0.92500000000000004</v>
      </c>
      <c r="J8" s="15">
        <f>COUNTIF($T$415:$U$494,TRUE)/COUNTA($S$415:$S$494)</f>
        <v>0.73750000000000004</v>
      </c>
    </row>
    <row r="9" spans="1:21">
      <c r="B9" s="13" t="s">
        <v>32</v>
      </c>
      <c r="C9" s="13"/>
      <c r="D9" s="13"/>
      <c r="E9" s="15">
        <f>COUNTIF($U$15:$U$94,TRUE)/COUNTA($S$15:$S$94)</f>
        <v>0.125</v>
      </c>
      <c r="F9" s="15">
        <f>COUNTIF($U$95:$U$174,TRUE)/COUNTA($S$95:$S$174)</f>
        <v>0.6</v>
      </c>
      <c r="G9" s="15">
        <f>COUNTIF($U$175:$U$254,TRUE)/COUNTA($S$175:$S$254)</f>
        <v>0.55000000000000004</v>
      </c>
      <c r="H9" s="15">
        <f>COUNTIF($U$255:$U$334,TRUE)/COUNTA($S$255:$S$334)</f>
        <v>0.48749999999999999</v>
      </c>
      <c r="I9" s="15">
        <f>COUNTIF($U$335:$U$414,TRUE)/COUNTA($S$335:$S$414)</f>
        <v>0.375</v>
      </c>
      <c r="J9" s="15">
        <f>COUNTIF($U$415:$U$494,TRUE)/COUNTA($S$415:$S$494)</f>
        <v>0.25</v>
      </c>
    </row>
    <row r="10" spans="1:21">
      <c r="B10" s="14" t="s">
        <v>31</v>
      </c>
      <c r="C10" s="14"/>
      <c r="D10" s="14"/>
      <c r="E10" s="46">
        <f>AVERAGE($J$15:$J$94)</f>
        <v>1.5291260930892134E-3</v>
      </c>
      <c r="F10" s="46">
        <f>AVERAGE($J$95:$J$174)</f>
        <v>7.7732057755461516E-3</v>
      </c>
      <c r="G10" s="46">
        <f>AVERAGE($J$175:$J$254)</f>
        <v>6.9932386642417663E-3</v>
      </c>
      <c r="H10" s="46">
        <f>AVERAGE($J$255:$J$334)</f>
        <v>6.2464549829292894E-3</v>
      </c>
      <c r="I10" s="46">
        <f>AVERAGE($J$335:$J$414)</f>
        <v>4.443985863054967E-3</v>
      </c>
      <c r="J10" s="46">
        <f>AVERAGE($J$415:$J$494)</f>
        <v>2.5989719352132513E-3</v>
      </c>
    </row>
    <row r="12" spans="1:21">
      <c r="G12" s="47" t="s">
        <v>35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>
      <c r="A13" s="2" t="s">
        <v>8</v>
      </c>
      <c r="B13" s="3" t="s">
        <v>7</v>
      </c>
      <c r="C13" s="4"/>
      <c r="D13" s="4"/>
      <c r="E13" s="4"/>
      <c r="F13" s="4"/>
      <c r="G13" s="1"/>
      <c r="H13" s="8" t="s">
        <v>27</v>
      </c>
      <c r="I13" s="9" t="s">
        <v>27</v>
      </c>
      <c r="J13" s="10" t="s">
        <v>28</v>
      </c>
      <c r="K13" s="8" t="s">
        <v>20</v>
      </c>
      <c r="L13" s="8" t="s">
        <v>18</v>
      </c>
      <c r="M13" s="8" t="s">
        <v>19</v>
      </c>
      <c r="N13" s="9" t="s">
        <v>20</v>
      </c>
      <c r="O13" s="9" t="s">
        <v>18</v>
      </c>
      <c r="P13" s="9" t="s">
        <v>19</v>
      </c>
      <c r="Q13" s="12" t="s">
        <v>16</v>
      </c>
      <c r="R13" s="12" t="s">
        <v>16</v>
      </c>
      <c r="S13" s="12" t="s">
        <v>21</v>
      </c>
      <c r="T13" s="12" t="s">
        <v>16</v>
      </c>
      <c r="U13" s="12" t="s">
        <v>16</v>
      </c>
    </row>
    <row r="14" spans="1:21" ht="15" thickBot="1">
      <c r="A14" s="5" t="s">
        <v>9</v>
      </c>
      <c r="B14" s="6" t="s">
        <v>10</v>
      </c>
      <c r="C14" s="6" t="s">
        <v>11</v>
      </c>
      <c r="D14" s="7" t="s">
        <v>12</v>
      </c>
      <c r="E14" s="6" t="s">
        <v>14</v>
      </c>
      <c r="F14" s="6" t="s">
        <v>13</v>
      </c>
      <c r="G14" s="1" t="s">
        <v>0</v>
      </c>
      <c r="H14" s="8" t="s">
        <v>15</v>
      </c>
      <c r="I14" s="9" t="s">
        <v>16</v>
      </c>
      <c r="J14" s="10" t="s">
        <v>17</v>
      </c>
      <c r="K14" s="8" t="s">
        <v>15</v>
      </c>
      <c r="L14" s="8" t="s">
        <v>15</v>
      </c>
      <c r="M14" s="8" t="s">
        <v>15</v>
      </c>
      <c r="N14" s="9" t="s">
        <v>16</v>
      </c>
      <c r="O14" s="9" t="s">
        <v>16</v>
      </c>
      <c r="P14" s="9" t="s">
        <v>16</v>
      </c>
      <c r="Q14" s="12" t="s">
        <v>23</v>
      </c>
      <c r="R14" s="12" t="s">
        <v>24</v>
      </c>
      <c r="S14" s="12" t="s">
        <v>22</v>
      </c>
      <c r="T14" s="12" t="s">
        <v>25</v>
      </c>
      <c r="U14" s="12" t="s">
        <v>26</v>
      </c>
    </row>
    <row r="15" spans="1:21">
      <c r="A15" s="40">
        <v>1</v>
      </c>
      <c r="B15" s="18">
        <v>0.1</v>
      </c>
      <c r="C15" s="18">
        <v>0</v>
      </c>
      <c r="D15" s="19">
        <f>$B15-$C15</f>
        <v>0.1</v>
      </c>
      <c r="E15" s="18">
        <v>2</v>
      </c>
      <c r="F15" s="41">
        <v>50</v>
      </c>
      <c r="G15" s="16" t="str">
        <f>$E$4</f>
        <v>weighted mean</v>
      </c>
      <c r="H15" s="20">
        <v>8.1951372196799998E-3</v>
      </c>
      <c r="I15" s="21">
        <v>8.3892231501499995E-3</v>
      </c>
      <c r="J15" s="22">
        <f t="shared" ref="J15:J78" si="0">IF($H15=0,"-",($I15-$H15)/$H15)</f>
        <v>2.3683060486640435E-2</v>
      </c>
      <c r="K15" s="20">
        <v>6.8745529112670197E-4</v>
      </c>
      <c r="L15" s="20">
        <f t="shared" ref="L15:L78" si="1">$H15-1.96*($K15/IF($F15&lt;=250,IF($F15&lt;=100,IF($F15&lt;=50,SQRT(500),SQRT(200)),SQRT(50)),IF($F15&lt;=500,SQRT(20),SQRT(5))))</f>
        <v>8.1348791065919118E-3</v>
      </c>
      <c r="M15" s="20">
        <f t="shared" ref="M15:M78" si="2">$H15+1.96*($K15/IF($F15&lt;=250,IF($F15&lt;=100,IF($F15&lt;=50,SQRT(500),SQRT(200)),SQRT(50)),IF($F15&lt;=500,SQRT(20),SQRT(5))))</f>
        <v>8.2553953327680878E-3</v>
      </c>
      <c r="N15" s="21">
        <v>7.0173760701382399E-4</v>
      </c>
      <c r="O15" s="21">
        <f t="shared" ref="O15:O78" si="3">$I15-1.96*($N15/IF($F15&lt;=250,IF($F15&lt;=100,IF($F15&lt;=50,SQRT(500),SQRT(200)),SQRT(50)),IF($F15&lt;=500,SQRT(20),SQRT(5))))</f>
        <v>8.3277131368772826E-3</v>
      </c>
      <c r="P15" s="21">
        <f t="shared" ref="P15:P78" si="4">$I15+1.96*($N15/IF($F15&lt;=250,IF($F15&lt;=100,IF($F15&lt;=50,SQRT(500),SQRT(200)),SQRT(50)),IF($F15&lt;=500,SQRT(20),SQRT(5))))</f>
        <v>8.4507331634227165E-3</v>
      </c>
      <c r="Q15" s="17" t="b">
        <f t="shared" ref="Q15:Q78" si="5">IF($I15&lt;$L15,TRUE,FALSE)</f>
        <v>0</v>
      </c>
      <c r="R15" s="17" t="b">
        <f t="shared" ref="R15:R78" si="6">IF(AND($I15&lt;$H15,$I15&gt;=$L15),TRUE,FALSE)</f>
        <v>0</v>
      </c>
      <c r="S15" s="17" t="b">
        <f t="shared" ref="S15:S78" si="7">IF($I15=$H15,TRUE,FALSE)</f>
        <v>0</v>
      </c>
      <c r="T15" s="17" t="b">
        <f t="shared" ref="T15:T78" si="8">IF(AND($I15&gt;$H15,$I15&lt;=$M15),TRUE,FALSE)</f>
        <v>0</v>
      </c>
      <c r="U15" s="23" t="b">
        <f t="shared" ref="U15:U78" si="9">IF($I15&gt;$M15,TRUE,FALSE)</f>
        <v>1</v>
      </c>
    </row>
    <row r="16" spans="1:21">
      <c r="A16" s="42">
        <v>2</v>
      </c>
      <c r="B16" s="26">
        <v>0.1</v>
      </c>
      <c r="C16" s="26">
        <v>0</v>
      </c>
      <c r="D16" s="27">
        <f t="shared" ref="D16:D79" si="10">$B16-$C16</f>
        <v>0.1</v>
      </c>
      <c r="E16" s="26">
        <v>2</v>
      </c>
      <c r="F16" s="43">
        <v>100</v>
      </c>
      <c r="G16" s="24" t="str">
        <f t="shared" ref="G16:G79" si="11">$E$4</f>
        <v>weighted mean</v>
      </c>
      <c r="H16" s="28">
        <v>8.8265222852000006E-3</v>
      </c>
      <c r="I16" s="29">
        <v>8.9286203698100003E-3</v>
      </c>
      <c r="J16" s="30">
        <f t="shared" si="0"/>
        <v>1.15671927528234E-2</v>
      </c>
      <c r="K16" s="28">
        <v>3.9786307891117402E-4</v>
      </c>
      <c r="L16" s="28">
        <f t="shared" si="1"/>
        <v>8.7713812757079582E-3</v>
      </c>
      <c r="M16" s="28">
        <f t="shared" si="2"/>
        <v>8.881663294692043E-3</v>
      </c>
      <c r="N16" s="29">
        <v>4.05431914929327E-4</v>
      </c>
      <c r="O16" s="29">
        <f t="shared" si="3"/>
        <v>8.8724303731642293E-3</v>
      </c>
      <c r="P16" s="29">
        <f t="shared" si="4"/>
        <v>8.9848103664557713E-3</v>
      </c>
      <c r="Q16" s="25" t="b">
        <f t="shared" si="5"/>
        <v>0</v>
      </c>
      <c r="R16" s="25" t="b">
        <f t="shared" si="6"/>
        <v>0</v>
      </c>
      <c r="S16" s="25" t="b">
        <f t="shared" si="7"/>
        <v>0</v>
      </c>
      <c r="T16" s="25" t="b">
        <f t="shared" si="8"/>
        <v>0</v>
      </c>
      <c r="U16" s="31" t="b">
        <f t="shared" si="9"/>
        <v>1</v>
      </c>
    </row>
    <row r="17" spans="1:21">
      <c r="A17" s="42">
        <v>3</v>
      </c>
      <c r="B17" s="26">
        <v>0.1</v>
      </c>
      <c r="C17" s="26">
        <v>0</v>
      </c>
      <c r="D17" s="27">
        <f t="shared" si="10"/>
        <v>0.1</v>
      </c>
      <c r="E17" s="26">
        <v>2</v>
      </c>
      <c r="F17" s="43">
        <v>250</v>
      </c>
      <c r="G17" s="24" t="str">
        <f t="shared" si="11"/>
        <v>weighted mean</v>
      </c>
      <c r="H17" s="28">
        <v>9.3404310882799994E-3</v>
      </c>
      <c r="I17" s="29">
        <v>9.3850623260299994E-3</v>
      </c>
      <c r="J17" s="30">
        <f t="shared" si="0"/>
        <v>4.7782845703986379E-3</v>
      </c>
      <c r="K17" s="28">
        <v>1.3828741250812801E-4</v>
      </c>
      <c r="L17" s="28">
        <f t="shared" si="1"/>
        <v>9.3020997731622021E-3</v>
      </c>
      <c r="M17" s="28">
        <f t="shared" si="2"/>
        <v>9.3787624033977966E-3</v>
      </c>
      <c r="N17" s="29">
        <v>1.40964591403022E-4</v>
      </c>
      <c r="O17" s="29">
        <f t="shared" si="3"/>
        <v>9.3459889347825981E-3</v>
      </c>
      <c r="P17" s="29">
        <f t="shared" si="4"/>
        <v>9.4241357172774008E-3</v>
      </c>
      <c r="Q17" s="25" t="b">
        <f t="shared" si="5"/>
        <v>0</v>
      </c>
      <c r="R17" s="25" t="b">
        <f t="shared" si="6"/>
        <v>0</v>
      </c>
      <c r="S17" s="25" t="b">
        <f t="shared" si="7"/>
        <v>0</v>
      </c>
      <c r="T17" s="25" t="b">
        <f t="shared" si="8"/>
        <v>0</v>
      </c>
      <c r="U17" s="31" t="b">
        <f t="shared" si="9"/>
        <v>1</v>
      </c>
    </row>
    <row r="18" spans="1:21">
      <c r="A18" s="42">
        <v>4</v>
      </c>
      <c r="B18" s="26">
        <v>0.1</v>
      </c>
      <c r="C18" s="26">
        <v>0</v>
      </c>
      <c r="D18" s="27">
        <f t="shared" si="10"/>
        <v>0.1</v>
      </c>
      <c r="E18" s="26">
        <v>2</v>
      </c>
      <c r="F18" s="43">
        <v>500</v>
      </c>
      <c r="G18" s="24" t="str">
        <f t="shared" si="11"/>
        <v>weighted mean</v>
      </c>
      <c r="H18" s="28">
        <v>9.5416574883400006E-3</v>
      </c>
      <c r="I18" s="29">
        <v>9.5656379929600008E-3</v>
      </c>
      <c r="J18" s="30">
        <f t="shared" si="0"/>
        <v>2.5132430764051787E-3</v>
      </c>
      <c r="K18" s="28">
        <v>7.4837354913693597E-5</v>
      </c>
      <c r="L18" s="28">
        <f t="shared" si="1"/>
        <v>9.5088585714227149E-3</v>
      </c>
      <c r="M18" s="28">
        <f t="shared" si="2"/>
        <v>9.5744564052572863E-3</v>
      </c>
      <c r="N18" s="29">
        <v>7.6138597346601594E-5</v>
      </c>
      <c r="O18" s="29">
        <f t="shared" si="3"/>
        <v>9.5322687814018182E-3</v>
      </c>
      <c r="P18" s="29">
        <f t="shared" si="4"/>
        <v>9.5990072045181833E-3</v>
      </c>
      <c r="Q18" s="25" t="b">
        <f t="shared" si="5"/>
        <v>0</v>
      </c>
      <c r="R18" s="25" t="b">
        <f t="shared" si="6"/>
        <v>0</v>
      </c>
      <c r="S18" s="25" t="b">
        <f t="shared" si="7"/>
        <v>0</v>
      </c>
      <c r="T18" s="25" t="b">
        <f t="shared" si="8"/>
        <v>1</v>
      </c>
      <c r="U18" s="31" t="b">
        <f t="shared" si="9"/>
        <v>0</v>
      </c>
    </row>
    <row r="19" spans="1:21">
      <c r="A19" s="42">
        <v>5</v>
      </c>
      <c r="B19" s="26">
        <v>0.1</v>
      </c>
      <c r="C19" s="26">
        <v>0</v>
      </c>
      <c r="D19" s="27">
        <f t="shared" si="10"/>
        <v>0.1</v>
      </c>
      <c r="E19" s="26">
        <v>2</v>
      </c>
      <c r="F19" s="43">
        <v>1000</v>
      </c>
      <c r="G19" s="24" t="str">
        <f t="shared" si="11"/>
        <v>weighted mean</v>
      </c>
      <c r="H19" s="28">
        <v>9.7015326868799996E-3</v>
      </c>
      <c r="I19" s="29">
        <v>9.7134552014800004E-3</v>
      </c>
      <c r="J19" s="30">
        <f t="shared" si="0"/>
        <v>1.2289310343843252E-3</v>
      </c>
      <c r="K19" s="28">
        <v>2.9841993741949498E-5</v>
      </c>
      <c r="L19" s="28">
        <f t="shared" si="1"/>
        <v>9.6753750260562803E-3</v>
      </c>
      <c r="M19" s="28">
        <f t="shared" si="2"/>
        <v>9.7276903477037189E-3</v>
      </c>
      <c r="N19" s="29">
        <v>3.2048633758341198E-5</v>
      </c>
      <c r="O19" s="29">
        <f t="shared" si="3"/>
        <v>9.6853633354014989E-3</v>
      </c>
      <c r="P19" s="29">
        <f t="shared" si="4"/>
        <v>9.7415470675585019E-3</v>
      </c>
      <c r="Q19" s="25" t="b">
        <f t="shared" si="5"/>
        <v>0</v>
      </c>
      <c r="R19" s="25" t="b">
        <f t="shared" si="6"/>
        <v>0</v>
      </c>
      <c r="S19" s="25" t="b">
        <f t="shared" si="7"/>
        <v>0</v>
      </c>
      <c r="T19" s="25" t="b">
        <f t="shared" si="8"/>
        <v>1</v>
      </c>
      <c r="U19" s="31" t="b">
        <f t="shared" si="9"/>
        <v>0</v>
      </c>
    </row>
    <row r="20" spans="1:21">
      <c r="A20" s="42">
        <v>6</v>
      </c>
      <c r="B20" s="26">
        <v>0.1</v>
      </c>
      <c r="C20" s="26">
        <v>0</v>
      </c>
      <c r="D20" s="27">
        <f t="shared" si="10"/>
        <v>0.1</v>
      </c>
      <c r="E20" s="26">
        <v>10</v>
      </c>
      <c r="F20" s="43">
        <v>50</v>
      </c>
      <c r="G20" s="24" t="str">
        <f t="shared" si="11"/>
        <v>weighted mean</v>
      </c>
      <c r="H20" s="28">
        <v>8.4023959757699995E-3</v>
      </c>
      <c r="I20" s="29">
        <v>8.4404585665400003E-3</v>
      </c>
      <c r="J20" s="30">
        <f t="shared" si="0"/>
        <v>4.5299686993759795E-3</v>
      </c>
      <c r="K20" s="28">
        <v>4.9676413966170604E-4</v>
      </c>
      <c r="L20" s="28">
        <f t="shared" si="1"/>
        <v>8.3588526790753428E-3</v>
      </c>
      <c r="M20" s="28">
        <f t="shared" si="2"/>
        <v>8.4459392724646563E-3</v>
      </c>
      <c r="N20" s="29">
        <v>5.0223981351728503E-4</v>
      </c>
      <c r="O20" s="29">
        <f t="shared" si="3"/>
        <v>8.3964353058699672E-3</v>
      </c>
      <c r="P20" s="29">
        <f t="shared" si="4"/>
        <v>8.4844818272100334E-3</v>
      </c>
      <c r="Q20" s="25" t="b">
        <f t="shared" si="5"/>
        <v>0</v>
      </c>
      <c r="R20" s="25" t="b">
        <f t="shared" si="6"/>
        <v>0</v>
      </c>
      <c r="S20" s="25" t="b">
        <f t="shared" si="7"/>
        <v>0</v>
      </c>
      <c r="T20" s="25" t="b">
        <f t="shared" si="8"/>
        <v>1</v>
      </c>
      <c r="U20" s="31" t="b">
        <f t="shared" si="9"/>
        <v>0</v>
      </c>
    </row>
    <row r="21" spans="1:21">
      <c r="A21" s="42">
        <v>7</v>
      </c>
      <c r="B21" s="26">
        <v>0.1</v>
      </c>
      <c r="C21" s="26">
        <v>0</v>
      </c>
      <c r="D21" s="27">
        <f t="shared" si="10"/>
        <v>0.1</v>
      </c>
      <c r="E21" s="26">
        <v>10</v>
      </c>
      <c r="F21" s="43">
        <v>100</v>
      </c>
      <c r="G21" s="24" t="str">
        <f t="shared" si="11"/>
        <v>weighted mean</v>
      </c>
      <c r="H21" s="28">
        <v>8.9291681320299993E-3</v>
      </c>
      <c r="I21" s="29">
        <v>8.94955584166E-3</v>
      </c>
      <c r="J21" s="30">
        <f t="shared" si="0"/>
        <v>2.2832708857690354E-3</v>
      </c>
      <c r="K21" s="28">
        <v>2.6226630826833798E-4</v>
      </c>
      <c r="L21" s="28">
        <f t="shared" si="1"/>
        <v>8.8928198761595526E-3</v>
      </c>
      <c r="M21" s="28">
        <f t="shared" si="2"/>
        <v>8.9655163879004459E-3</v>
      </c>
      <c r="N21" s="29">
        <v>2.6279948084379401E-4</v>
      </c>
      <c r="O21" s="29">
        <f t="shared" si="3"/>
        <v>8.9131336918405971E-3</v>
      </c>
      <c r="P21" s="29">
        <f t="shared" si="4"/>
        <v>8.9859779914794029E-3</v>
      </c>
      <c r="Q21" s="25" t="b">
        <f t="shared" si="5"/>
        <v>0</v>
      </c>
      <c r="R21" s="25" t="b">
        <f t="shared" si="6"/>
        <v>0</v>
      </c>
      <c r="S21" s="25" t="b">
        <f t="shared" si="7"/>
        <v>0</v>
      </c>
      <c r="T21" s="25" t="b">
        <f t="shared" si="8"/>
        <v>1</v>
      </c>
      <c r="U21" s="31" t="b">
        <f t="shared" si="9"/>
        <v>0</v>
      </c>
    </row>
    <row r="22" spans="1:21">
      <c r="A22" s="42">
        <v>8</v>
      </c>
      <c r="B22" s="26">
        <v>0.1</v>
      </c>
      <c r="C22" s="26">
        <v>0</v>
      </c>
      <c r="D22" s="27">
        <f t="shared" si="10"/>
        <v>0.1</v>
      </c>
      <c r="E22" s="26">
        <v>10</v>
      </c>
      <c r="F22" s="43">
        <v>250</v>
      </c>
      <c r="G22" s="24" t="str">
        <f t="shared" si="11"/>
        <v>weighted mean</v>
      </c>
      <c r="H22" s="28">
        <v>9.3558254018100001E-3</v>
      </c>
      <c r="I22" s="29">
        <v>9.3645133472599999E-3</v>
      </c>
      <c r="J22" s="30">
        <f t="shared" si="0"/>
        <v>9.2861346560817897E-4</v>
      </c>
      <c r="K22" s="28">
        <v>1.44172326287584E-4</v>
      </c>
      <c r="L22" s="28">
        <f t="shared" si="1"/>
        <v>9.3158628718156625E-3</v>
      </c>
      <c r="M22" s="28">
        <f t="shared" si="2"/>
        <v>9.3957879318043377E-3</v>
      </c>
      <c r="N22" s="29">
        <v>1.4391848197867601E-4</v>
      </c>
      <c r="O22" s="29">
        <f t="shared" si="3"/>
        <v>9.3246211793182824E-3</v>
      </c>
      <c r="P22" s="29">
        <f t="shared" si="4"/>
        <v>9.4044055152017175E-3</v>
      </c>
      <c r="Q22" s="25" t="b">
        <f t="shared" si="5"/>
        <v>0</v>
      </c>
      <c r="R22" s="25" t="b">
        <f t="shared" si="6"/>
        <v>0</v>
      </c>
      <c r="S22" s="25" t="b">
        <f t="shared" si="7"/>
        <v>0</v>
      </c>
      <c r="T22" s="25" t="b">
        <f t="shared" si="8"/>
        <v>1</v>
      </c>
      <c r="U22" s="31" t="b">
        <f t="shared" si="9"/>
        <v>0</v>
      </c>
    </row>
    <row r="23" spans="1:21">
      <c r="A23" s="42">
        <v>9</v>
      </c>
      <c r="B23" s="26">
        <v>0.1</v>
      </c>
      <c r="C23" s="26">
        <v>0</v>
      </c>
      <c r="D23" s="27">
        <f t="shared" si="10"/>
        <v>0.1</v>
      </c>
      <c r="E23" s="26">
        <v>10</v>
      </c>
      <c r="F23" s="43">
        <v>500</v>
      </c>
      <c r="G23" s="24" t="str">
        <f t="shared" si="11"/>
        <v>weighted mean</v>
      </c>
      <c r="H23" s="28">
        <v>9.5208903824400004E-3</v>
      </c>
      <c r="I23" s="29">
        <v>9.5254552200499994E-3</v>
      </c>
      <c r="J23" s="30">
        <f t="shared" si="0"/>
        <v>4.7945490669845897E-4</v>
      </c>
      <c r="K23" s="28">
        <v>8.8744829856288602E-5</v>
      </c>
      <c r="L23" s="28">
        <f t="shared" si="1"/>
        <v>9.4819962458867792E-3</v>
      </c>
      <c r="M23" s="28">
        <f t="shared" si="2"/>
        <v>9.5597845189932217E-3</v>
      </c>
      <c r="N23" s="29">
        <v>8.9470795416817599E-5</v>
      </c>
      <c r="O23" s="29">
        <f t="shared" si="3"/>
        <v>9.4862429150616157E-3</v>
      </c>
      <c r="P23" s="29">
        <f t="shared" si="4"/>
        <v>9.5646675250383832E-3</v>
      </c>
      <c r="Q23" s="25" t="b">
        <f t="shared" si="5"/>
        <v>0</v>
      </c>
      <c r="R23" s="25" t="b">
        <f t="shared" si="6"/>
        <v>0</v>
      </c>
      <c r="S23" s="25" t="b">
        <f t="shared" si="7"/>
        <v>0</v>
      </c>
      <c r="T23" s="25" t="b">
        <f t="shared" si="8"/>
        <v>1</v>
      </c>
      <c r="U23" s="31" t="b">
        <f t="shared" si="9"/>
        <v>0</v>
      </c>
    </row>
    <row r="24" spans="1:21">
      <c r="A24" s="42">
        <v>10</v>
      </c>
      <c r="B24" s="26">
        <v>0.1</v>
      </c>
      <c r="C24" s="26">
        <v>0</v>
      </c>
      <c r="D24" s="27">
        <f t="shared" si="10"/>
        <v>0.1</v>
      </c>
      <c r="E24" s="26">
        <v>10</v>
      </c>
      <c r="F24" s="43">
        <v>1000</v>
      </c>
      <c r="G24" s="24" t="str">
        <f t="shared" si="11"/>
        <v>weighted mean</v>
      </c>
      <c r="H24" s="28">
        <v>9.7150568882400003E-3</v>
      </c>
      <c r="I24" s="29">
        <v>9.7176189118599998E-3</v>
      </c>
      <c r="J24" s="30">
        <f t="shared" si="0"/>
        <v>2.6371679028464761E-4</v>
      </c>
      <c r="K24" s="28">
        <v>8.8786569531598904E-6</v>
      </c>
      <c r="L24" s="28">
        <f t="shared" si="1"/>
        <v>9.7072744022855036E-3</v>
      </c>
      <c r="M24" s="28">
        <f t="shared" si="2"/>
        <v>9.7228393741944971E-3</v>
      </c>
      <c r="N24" s="29">
        <v>8.6953835594812993E-6</v>
      </c>
      <c r="O24" s="29">
        <f t="shared" si="3"/>
        <v>9.7099970721180612E-3</v>
      </c>
      <c r="P24" s="29">
        <f t="shared" si="4"/>
        <v>9.7252407516019383E-3</v>
      </c>
      <c r="Q24" s="25" t="b">
        <f t="shared" si="5"/>
        <v>0</v>
      </c>
      <c r="R24" s="25" t="b">
        <f t="shared" si="6"/>
        <v>0</v>
      </c>
      <c r="S24" s="25" t="b">
        <f t="shared" si="7"/>
        <v>0</v>
      </c>
      <c r="T24" s="25" t="b">
        <f t="shared" si="8"/>
        <v>1</v>
      </c>
      <c r="U24" s="31" t="b">
        <f t="shared" si="9"/>
        <v>0</v>
      </c>
    </row>
    <row r="25" spans="1:21">
      <c r="A25" s="42">
        <v>11</v>
      </c>
      <c r="B25" s="26">
        <v>0.55000000000000004</v>
      </c>
      <c r="C25" s="26">
        <v>0.45</v>
      </c>
      <c r="D25" s="27">
        <f t="shared" si="10"/>
        <v>0.10000000000000003</v>
      </c>
      <c r="E25" s="26">
        <v>2</v>
      </c>
      <c r="F25" s="43">
        <v>50</v>
      </c>
      <c r="G25" s="24" t="str">
        <f t="shared" si="11"/>
        <v>weighted mean</v>
      </c>
      <c r="H25" s="28">
        <v>0.28364156294800003</v>
      </c>
      <c r="I25" s="29">
        <v>0.28430442400200001</v>
      </c>
      <c r="J25" s="30">
        <f t="shared" si="0"/>
        <v>2.3369672875533688E-3</v>
      </c>
      <c r="K25" s="28">
        <v>3.65770601968802E-3</v>
      </c>
      <c r="L25" s="28">
        <f t="shared" si="1"/>
        <v>0.28332095087937209</v>
      </c>
      <c r="M25" s="28">
        <f t="shared" si="2"/>
        <v>0.28396217501662796</v>
      </c>
      <c r="N25" s="29">
        <v>3.64138368247463E-3</v>
      </c>
      <c r="O25" s="29">
        <f t="shared" si="3"/>
        <v>0.28398524264931008</v>
      </c>
      <c r="P25" s="29">
        <f t="shared" si="4"/>
        <v>0.28462360535468995</v>
      </c>
      <c r="Q25" s="25" t="b">
        <f t="shared" si="5"/>
        <v>0</v>
      </c>
      <c r="R25" s="25" t="b">
        <f t="shared" si="6"/>
        <v>0</v>
      </c>
      <c r="S25" s="25" t="b">
        <f t="shared" si="7"/>
        <v>0</v>
      </c>
      <c r="T25" s="25" t="b">
        <f t="shared" si="8"/>
        <v>0</v>
      </c>
      <c r="U25" s="31" t="b">
        <f t="shared" si="9"/>
        <v>1</v>
      </c>
    </row>
    <row r="26" spans="1:21">
      <c r="A26" s="42">
        <v>12</v>
      </c>
      <c r="B26" s="26">
        <v>0.55000000000000004</v>
      </c>
      <c r="C26" s="26">
        <v>0.45</v>
      </c>
      <c r="D26" s="27">
        <f t="shared" si="10"/>
        <v>0.10000000000000003</v>
      </c>
      <c r="E26" s="26">
        <v>2</v>
      </c>
      <c r="F26" s="43">
        <v>100</v>
      </c>
      <c r="G26" s="24" t="str">
        <f t="shared" si="11"/>
        <v>weighted mean</v>
      </c>
      <c r="H26" s="28">
        <v>0.28936956847700002</v>
      </c>
      <c r="I26" s="29">
        <v>0.28969783046100001</v>
      </c>
      <c r="J26" s="30">
        <f t="shared" si="0"/>
        <v>1.1344039586736303E-3</v>
      </c>
      <c r="K26" s="28">
        <v>2.4063071767340999E-3</v>
      </c>
      <c r="L26" s="28">
        <f t="shared" si="1"/>
        <v>0.28903607131703185</v>
      </c>
      <c r="M26" s="28">
        <f t="shared" si="2"/>
        <v>0.28970306563696818</v>
      </c>
      <c r="N26" s="29">
        <v>2.4295233048628002E-3</v>
      </c>
      <c r="O26" s="29">
        <f t="shared" si="3"/>
        <v>0.28936111570983186</v>
      </c>
      <c r="P26" s="29">
        <f t="shared" si="4"/>
        <v>0.29003454521216815</v>
      </c>
      <c r="Q26" s="25" t="b">
        <f t="shared" si="5"/>
        <v>0</v>
      </c>
      <c r="R26" s="25" t="b">
        <f t="shared" si="6"/>
        <v>0</v>
      </c>
      <c r="S26" s="25" t="b">
        <f t="shared" si="7"/>
        <v>0</v>
      </c>
      <c r="T26" s="25" t="b">
        <f t="shared" si="8"/>
        <v>1</v>
      </c>
      <c r="U26" s="31" t="b">
        <f t="shared" si="9"/>
        <v>0</v>
      </c>
    </row>
    <row r="27" spans="1:21">
      <c r="A27" s="42">
        <v>13</v>
      </c>
      <c r="B27" s="26">
        <v>0.55000000000000004</v>
      </c>
      <c r="C27" s="26">
        <v>0.45</v>
      </c>
      <c r="D27" s="27">
        <f t="shared" si="10"/>
        <v>0.10000000000000003</v>
      </c>
      <c r="E27" s="26">
        <v>2</v>
      </c>
      <c r="F27" s="43">
        <v>250</v>
      </c>
      <c r="G27" s="24" t="str">
        <f t="shared" si="11"/>
        <v>weighted mean</v>
      </c>
      <c r="H27" s="28">
        <v>0.29467218197099998</v>
      </c>
      <c r="I27" s="29">
        <v>0.29478830562500002</v>
      </c>
      <c r="J27" s="30">
        <f t="shared" si="0"/>
        <v>3.9407742265767243E-4</v>
      </c>
      <c r="K27" s="28">
        <v>1.3531950754106499E-3</v>
      </c>
      <c r="L27" s="28">
        <f t="shared" si="1"/>
        <v>0.29429709543267624</v>
      </c>
      <c r="M27" s="28">
        <f t="shared" si="2"/>
        <v>0.29504726850932372</v>
      </c>
      <c r="N27" s="29">
        <v>1.3565585563120701E-3</v>
      </c>
      <c r="O27" s="29">
        <f t="shared" si="3"/>
        <v>0.29441228677733605</v>
      </c>
      <c r="P27" s="29">
        <f t="shared" si="4"/>
        <v>0.295164324472664</v>
      </c>
      <c r="Q27" s="25" t="b">
        <f t="shared" si="5"/>
        <v>0</v>
      </c>
      <c r="R27" s="25" t="b">
        <f t="shared" si="6"/>
        <v>0</v>
      </c>
      <c r="S27" s="25" t="b">
        <f t="shared" si="7"/>
        <v>0</v>
      </c>
      <c r="T27" s="25" t="b">
        <f t="shared" si="8"/>
        <v>1</v>
      </c>
      <c r="U27" s="31" t="b">
        <f t="shared" si="9"/>
        <v>0</v>
      </c>
    </row>
    <row r="28" spans="1:21">
      <c r="A28" s="42">
        <v>14</v>
      </c>
      <c r="B28" s="26">
        <v>0.55000000000000004</v>
      </c>
      <c r="C28" s="26">
        <v>0.45</v>
      </c>
      <c r="D28" s="27">
        <f t="shared" si="10"/>
        <v>0.10000000000000003</v>
      </c>
      <c r="E28" s="26">
        <v>2</v>
      </c>
      <c r="F28" s="43">
        <v>500</v>
      </c>
      <c r="G28" s="24" t="str">
        <f t="shared" si="11"/>
        <v>weighted mean</v>
      </c>
      <c r="H28" s="28">
        <v>0.296790424306</v>
      </c>
      <c r="I28" s="29">
        <v>0.29684303529400002</v>
      </c>
      <c r="J28" s="30">
        <f t="shared" si="0"/>
        <v>1.7726646040904634E-4</v>
      </c>
      <c r="K28" s="28">
        <v>5.1404850428241403E-4</v>
      </c>
      <c r="L28" s="28">
        <f t="shared" si="1"/>
        <v>0.29656513261573569</v>
      </c>
      <c r="M28" s="28">
        <f t="shared" si="2"/>
        <v>0.29701571599626431</v>
      </c>
      <c r="N28" s="29">
        <v>5.1577624070607802E-4</v>
      </c>
      <c r="O28" s="29">
        <f t="shared" si="3"/>
        <v>0.296616986389862</v>
      </c>
      <c r="P28" s="29">
        <f t="shared" si="4"/>
        <v>0.29706908419813804</v>
      </c>
      <c r="Q28" s="25" t="b">
        <f t="shared" si="5"/>
        <v>0</v>
      </c>
      <c r="R28" s="25" t="b">
        <f t="shared" si="6"/>
        <v>0</v>
      </c>
      <c r="S28" s="25" t="b">
        <f t="shared" si="7"/>
        <v>0</v>
      </c>
      <c r="T28" s="25" t="b">
        <f t="shared" si="8"/>
        <v>1</v>
      </c>
      <c r="U28" s="31" t="b">
        <f t="shared" si="9"/>
        <v>0</v>
      </c>
    </row>
    <row r="29" spans="1:21">
      <c r="A29" s="42">
        <v>15</v>
      </c>
      <c r="B29" s="26">
        <v>0.55000000000000004</v>
      </c>
      <c r="C29" s="26">
        <v>0.45</v>
      </c>
      <c r="D29" s="27">
        <f t="shared" si="10"/>
        <v>0.10000000000000003</v>
      </c>
      <c r="E29" s="26">
        <v>2</v>
      </c>
      <c r="F29" s="43">
        <v>1000</v>
      </c>
      <c r="G29" s="24" t="str">
        <f t="shared" si="11"/>
        <v>weighted mean</v>
      </c>
      <c r="H29" s="28">
        <v>0.29868519395300003</v>
      </c>
      <c r="I29" s="29">
        <v>0.29872885938299998</v>
      </c>
      <c r="J29" s="30">
        <f t="shared" si="0"/>
        <v>1.461921477327116E-4</v>
      </c>
      <c r="K29" s="28">
        <v>4.3033768127085498E-4</v>
      </c>
      <c r="L29" s="28">
        <f t="shared" si="1"/>
        <v>0.29830798634402833</v>
      </c>
      <c r="M29" s="28">
        <f t="shared" si="2"/>
        <v>0.29906240156197172</v>
      </c>
      <c r="N29" s="29">
        <v>4.1110179612804498E-4</v>
      </c>
      <c r="O29" s="29">
        <f t="shared" si="3"/>
        <v>0.29836851277076865</v>
      </c>
      <c r="P29" s="29">
        <f t="shared" si="4"/>
        <v>0.29908920599523131</v>
      </c>
      <c r="Q29" s="25" t="b">
        <f t="shared" si="5"/>
        <v>0</v>
      </c>
      <c r="R29" s="25" t="b">
        <f t="shared" si="6"/>
        <v>0</v>
      </c>
      <c r="S29" s="25" t="b">
        <f t="shared" si="7"/>
        <v>0</v>
      </c>
      <c r="T29" s="25" t="b">
        <f t="shared" si="8"/>
        <v>1</v>
      </c>
      <c r="U29" s="31" t="b">
        <f t="shared" si="9"/>
        <v>0</v>
      </c>
    </row>
    <row r="30" spans="1:21">
      <c r="A30" s="42">
        <v>16</v>
      </c>
      <c r="B30" s="26">
        <v>0.55000000000000004</v>
      </c>
      <c r="C30" s="26">
        <v>0.45</v>
      </c>
      <c r="D30" s="27">
        <f t="shared" si="10"/>
        <v>0.10000000000000003</v>
      </c>
      <c r="E30" s="26">
        <v>10</v>
      </c>
      <c r="F30" s="43">
        <v>50</v>
      </c>
      <c r="G30" s="24" t="str">
        <f t="shared" si="11"/>
        <v>weighted mean</v>
      </c>
      <c r="H30" s="28">
        <v>0.28398331493399998</v>
      </c>
      <c r="I30" s="29">
        <v>0.28411703896700002</v>
      </c>
      <c r="J30" s="30">
        <f t="shared" si="0"/>
        <v>4.7088693584384497E-4</v>
      </c>
      <c r="K30" s="28">
        <v>3.5716682420603202E-3</v>
      </c>
      <c r="L30" s="28">
        <f t="shared" si="1"/>
        <v>0.28367024440909289</v>
      </c>
      <c r="M30" s="28">
        <f t="shared" si="2"/>
        <v>0.28429638545890706</v>
      </c>
      <c r="N30" s="29">
        <v>3.5764342482574999E-3</v>
      </c>
      <c r="O30" s="29">
        <f t="shared" si="3"/>
        <v>0.28380355068323049</v>
      </c>
      <c r="P30" s="29">
        <f t="shared" si="4"/>
        <v>0.28443052725076956</v>
      </c>
      <c r="Q30" s="25" t="b">
        <f t="shared" si="5"/>
        <v>0</v>
      </c>
      <c r="R30" s="25" t="b">
        <f t="shared" si="6"/>
        <v>0</v>
      </c>
      <c r="S30" s="25" t="b">
        <f t="shared" si="7"/>
        <v>0</v>
      </c>
      <c r="T30" s="25" t="b">
        <f t="shared" si="8"/>
        <v>1</v>
      </c>
      <c r="U30" s="31" t="b">
        <f t="shared" si="9"/>
        <v>0</v>
      </c>
    </row>
    <row r="31" spans="1:21">
      <c r="A31" s="42">
        <v>17</v>
      </c>
      <c r="B31" s="26">
        <v>0.55000000000000004</v>
      </c>
      <c r="C31" s="26">
        <v>0.45</v>
      </c>
      <c r="D31" s="27">
        <f t="shared" si="10"/>
        <v>0.10000000000000003</v>
      </c>
      <c r="E31" s="26">
        <v>10</v>
      </c>
      <c r="F31" s="43">
        <v>100</v>
      </c>
      <c r="G31" s="24" t="str">
        <f t="shared" si="11"/>
        <v>weighted mean</v>
      </c>
      <c r="H31" s="28">
        <v>0.289672088504</v>
      </c>
      <c r="I31" s="29">
        <v>0.28974166737399998</v>
      </c>
      <c r="J31" s="30">
        <f t="shared" si="0"/>
        <v>2.4019873768064035E-4</v>
      </c>
      <c r="K31" s="28">
        <v>2.3080379640002899E-3</v>
      </c>
      <c r="L31" s="28">
        <f t="shared" si="1"/>
        <v>0.28935221076206619</v>
      </c>
      <c r="M31" s="28">
        <f t="shared" si="2"/>
        <v>0.28999196624593382</v>
      </c>
      <c r="N31" s="29">
        <v>2.29971118424201E-3</v>
      </c>
      <c r="O31" s="29">
        <f t="shared" si="3"/>
        <v>0.28942294366486293</v>
      </c>
      <c r="P31" s="29">
        <f t="shared" si="4"/>
        <v>0.29006039108313703</v>
      </c>
      <c r="Q31" s="25" t="b">
        <f t="shared" si="5"/>
        <v>0</v>
      </c>
      <c r="R31" s="25" t="b">
        <f t="shared" si="6"/>
        <v>0</v>
      </c>
      <c r="S31" s="25" t="b">
        <f t="shared" si="7"/>
        <v>0</v>
      </c>
      <c r="T31" s="25" t="b">
        <f t="shared" si="8"/>
        <v>1</v>
      </c>
      <c r="U31" s="31" t="b">
        <f t="shared" si="9"/>
        <v>0</v>
      </c>
    </row>
    <row r="32" spans="1:21">
      <c r="A32" s="42">
        <v>18</v>
      </c>
      <c r="B32" s="26">
        <v>0.55000000000000004</v>
      </c>
      <c r="C32" s="26">
        <v>0.45</v>
      </c>
      <c r="D32" s="27">
        <f t="shared" si="10"/>
        <v>0.10000000000000003</v>
      </c>
      <c r="E32" s="26">
        <v>10</v>
      </c>
      <c r="F32" s="43">
        <v>250</v>
      </c>
      <c r="G32" s="24" t="str">
        <f t="shared" si="11"/>
        <v>weighted mean</v>
      </c>
      <c r="H32" s="28">
        <v>0.29445175164100001</v>
      </c>
      <c r="I32" s="29">
        <v>0.29449567056600001</v>
      </c>
      <c r="J32" s="30">
        <f t="shared" si="0"/>
        <v>1.4915491164591127E-4</v>
      </c>
      <c r="K32" s="28">
        <v>9.2602899379042698E-4</v>
      </c>
      <c r="L32" s="28">
        <f t="shared" si="1"/>
        <v>0.29419506949961488</v>
      </c>
      <c r="M32" s="28">
        <f t="shared" si="2"/>
        <v>0.29470843378238515</v>
      </c>
      <c r="N32" s="29">
        <v>9.1597970926281399E-4</v>
      </c>
      <c r="O32" s="29">
        <f t="shared" si="3"/>
        <v>0.29424177394417117</v>
      </c>
      <c r="P32" s="29">
        <f t="shared" si="4"/>
        <v>0.29474956718782885</v>
      </c>
      <c r="Q32" s="25" t="b">
        <f t="shared" si="5"/>
        <v>0</v>
      </c>
      <c r="R32" s="25" t="b">
        <f t="shared" si="6"/>
        <v>0</v>
      </c>
      <c r="S32" s="25" t="b">
        <f t="shared" si="7"/>
        <v>0</v>
      </c>
      <c r="T32" s="25" t="b">
        <f t="shared" si="8"/>
        <v>1</v>
      </c>
      <c r="U32" s="31" t="b">
        <f t="shared" si="9"/>
        <v>0</v>
      </c>
    </row>
    <row r="33" spans="1:21">
      <c r="A33" s="42">
        <v>19</v>
      </c>
      <c r="B33" s="26">
        <v>0.55000000000000004</v>
      </c>
      <c r="C33" s="26">
        <v>0.45</v>
      </c>
      <c r="D33" s="27">
        <f t="shared" si="10"/>
        <v>0.10000000000000003</v>
      </c>
      <c r="E33" s="26">
        <v>10</v>
      </c>
      <c r="F33" s="43">
        <v>500</v>
      </c>
      <c r="G33" s="24" t="str">
        <f t="shared" si="11"/>
        <v>weighted mean</v>
      </c>
      <c r="H33" s="28">
        <v>0.29702973395999999</v>
      </c>
      <c r="I33" s="29">
        <v>0.29702830620300003</v>
      </c>
      <c r="J33" s="30">
        <f t="shared" si="0"/>
        <v>-4.8067813983676004E-6</v>
      </c>
      <c r="K33" s="28">
        <v>6.9641405772231197E-4</v>
      </c>
      <c r="L33" s="28">
        <f t="shared" si="1"/>
        <v>0.29672451704198349</v>
      </c>
      <c r="M33" s="28">
        <f t="shared" si="2"/>
        <v>0.29733495087801648</v>
      </c>
      <c r="N33" s="29">
        <v>6.9663147776686195E-4</v>
      </c>
      <c r="O33" s="29">
        <f t="shared" si="3"/>
        <v>0.29672299399644769</v>
      </c>
      <c r="P33" s="29">
        <f t="shared" si="4"/>
        <v>0.29733361840955236</v>
      </c>
      <c r="Q33" s="25" t="b">
        <f t="shared" si="5"/>
        <v>0</v>
      </c>
      <c r="R33" s="25" t="b">
        <f t="shared" si="6"/>
        <v>1</v>
      </c>
      <c r="S33" s="25" t="b">
        <f t="shared" si="7"/>
        <v>0</v>
      </c>
      <c r="T33" s="25" t="b">
        <f t="shared" si="8"/>
        <v>0</v>
      </c>
      <c r="U33" s="31" t="b">
        <f t="shared" si="9"/>
        <v>0</v>
      </c>
    </row>
    <row r="34" spans="1:21">
      <c r="A34" s="42">
        <v>20</v>
      </c>
      <c r="B34" s="26">
        <v>0.55000000000000004</v>
      </c>
      <c r="C34" s="26">
        <v>0.45</v>
      </c>
      <c r="D34" s="27">
        <f t="shared" si="10"/>
        <v>0.10000000000000003</v>
      </c>
      <c r="E34" s="26">
        <v>10</v>
      </c>
      <c r="F34" s="43">
        <v>1000</v>
      </c>
      <c r="G34" s="24" t="str">
        <f t="shared" si="11"/>
        <v>weighted mean</v>
      </c>
      <c r="H34" s="28">
        <v>0.29878688506599999</v>
      </c>
      <c r="I34" s="29">
        <v>0.29878730808699999</v>
      </c>
      <c r="J34" s="30">
        <f t="shared" si="0"/>
        <v>1.4157950738475093E-6</v>
      </c>
      <c r="K34" s="28">
        <v>3.1047507604024203E-4</v>
      </c>
      <c r="L34" s="28">
        <f t="shared" si="1"/>
        <v>0.29851474166286457</v>
      </c>
      <c r="M34" s="28">
        <f t="shared" si="2"/>
        <v>0.2990590284691354</v>
      </c>
      <c r="N34" s="29">
        <v>3.08997132130005E-4</v>
      </c>
      <c r="O34" s="29">
        <f t="shared" si="3"/>
        <v>0.29851646015882027</v>
      </c>
      <c r="P34" s="29">
        <f t="shared" si="4"/>
        <v>0.29905815601517971</v>
      </c>
      <c r="Q34" s="25" t="b">
        <f t="shared" si="5"/>
        <v>0</v>
      </c>
      <c r="R34" s="25" t="b">
        <f t="shared" si="6"/>
        <v>0</v>
      </c>
      <c r="S34" s="25" t="b">
        <f t="shared" si="7"/>
        <v>0</v>
      </c>
      <c r="T34" s="25" t="b">
        <f t="shared" si="8"/>
        <v>1</v>
      </c>
      <c r="U34" s="31" t="b">
        <f t="shared" si="9"/>
        <v>0</v>
      </c>
    </row>
    <row r="35" spans="1:21">
      <c r="A35" s="42">
        <v>21</v>
      </c>
      <c r="B35" s="26">
        <v>0.6</v>
      </c>
      <c r="C35" s="26">
        <v>0.2</v>
      </c>
      <c r="D35" s="27">
        <f t="shared" si="10"/>
        <v>0.39999999999999997</v>
      </c>
      <c r="E35" s="26">
        <v>2</v>
      </c>
      <c r="F35" s="43">
        <v>50</v>
      </c>
      <c r="G35" s="24" t="str">
        <f t="shared" si="11"/>
        <v>weighted mean</v>
      </c>
      <c r="H35" s="28">
        <v>0.31305393423299999</v>
      </c>
      <c r="I35" s="29">
        <v>0.31574692186999997</v>
      </c>
      <c r="J35" s="30">
        <f t="shared" si="0"/>
        <v>8.6023120699567687E-3</v>
      </c>
      <c r="K35" s="28">
        <v>1.20432673526295E-2</v>
      </c>
      <c r="L35" s="28">
        <f t="shared" si="1"/>
        <v>0.31199829530570999</v>
      </c>
      <c r="M35" s="28">
        <f t="shared" si="2"/>
        <v>0.31410957316028998</v>
      </c>
      <c r="N35" s="29">
        <v>1.2145104509348499E-2</v>
      </c>
      <c r="O35" s="29">
        <f t="shared" si="3"/>
        <v>0.31468235652235166</v>
      </c>
      <c r="P35" s="29">
        <f t="shared" si="4"/>
        <v>0.31681148721764829</v>
      </c>
      <c r="Q35" s="25" t="b">
        <f t="shared" si="5"/>
        <v>0</v>
      </c>
      <c r="R35" s="25" t="b">
        <f t="shared" si="6"/>
        <v>0</v>
      </c>
      <c r="S35" s="25" t="b">
        <f t="shared" si="7"/>
        <v>0</v>
      </c>
      <c r="T35" s="25" t="b">
        <f t="shared" si="8"/>
        <v>0</v>
      </c>
      <c r="U35" s="31" t="b">
        <f t="shared" si="9"/>
        <v>1</v>
      </c>
    </row>
    <row r="36" spans="1:21">
      <c r="A36" s="42">
        <v>22</v>
      </c>
      <c r="B36" s="26">
        <v>0.6</v>
      </c>
      <c r="C36" s="26">
        <v>0.2</v>
      </c>
      <c r="D36" s="27">
        <f t="shared" si="10"/>
        <v>0.39999999999999997</v>
      </c>
      <c r="E36" s="26">
        <v>2</v>
      </c>
      <c r="F36" s="43">
        <v>100</v>
      </c>
      <c r="G36" s="24" t="str">
        <f t="shared" si="11"/>
        <v>weighted mean</v>
      </c>
      <c r="H36" s="28">
        <v>0.32762490268299999</v>
      </c>
      <c r="I36" s="29">
        <v>0.32899143265699998</v>
      </c>
      <c r="J36" s="30">
        <f t="shared" si="0"/>
        <v>4.1710198547459327E-3</v>
      </c>
      <c r="K36" s="28">
        <v>7.0037632863659497E-3</v>
      </c>
      <c r="L36" s="28">
        <f t="shared" si="1"/>
        <v>0.32665423061433152</v>
      </c>
      <c r="M36" s="28">
        <f t="shared" si="2"/>
        <v>0.32859557475166845</v>
      </c>
      <c r="N36" s="29">
        <v>6.9229127156616799E-3</v>
      </c>
      <c r="O36" s="29">
        <f t="shared" si="3"/>
        <v>0.32803196590574579</v>
      </c>
      <c r="P36" s="29">
        <f t="shared" si="4"/>
        <v>0.32995089940825417</v>
      </c>
      <c r="Q36" s="25" t="b">
        <f t="shared" si="5"/>
        <v>0</v>
      </c>
      <c r="R36" s="25" t="b">
        <f t="shared" si="6"/>
        <v>0</v>
      </c>
      <c r="S36" s="25" t="b">
        <f t="shared" si="7"/>
        <v>0</v>
      </c>
      <c r="T36" s="25" t="b">
        <f t="shared" si="8"/>
        <v>0</v>
      </c>
      <c r="U36" s="31" t="b">
        <f t="shared" si="9"/>
        <v>1</v>
      </c>
    </row>
    <row r="37" spans="1:21">
      <c r="A37" s="42">
        <v>23</v>
      </c>
      <c r="B37" s="26">
        <v>0.6</v>
      </c>
      <c r="C37" s="26">
        <v>0.2</v>
      </c>
      <c r="D37" s="27">
        <f t="shared" si="10"/>
        <v>0.39999999999999997</v>
      </c>
      <c r="E37" s="26">
        <v>2</v>
      </c>
      <c r="F37" s="43">
        <v>250</v>
      </c>
      <c r="G37" s="24" t="str">
        <f t="shared" si="11"/>
        <v>weighted mean</v>
      </c>
      <c r="H37" s="28">
        <v>0.34073553949300001</v>
      </c>
      <c r="I37" s="29">
        <v>0.341304512176</v>
      </c>
      <c r="J37" s="30">
        <f t="shared" si="0"/>
        <v>1.6698366241648815E-3</v>
      </c>
      <c r="K37" s="28">
        <v>2.7914716290593001E-3</v>
      </c>
      <c r="L37" s="28">
        <f t="shared" si="1"/>
        <v>0.3399617830337881</v>
      </c>
      <c r="M37" s="28">
        <f t="shared" si="2"/>
        <v>0.34150929595221191</v>
      </c>
      <c r="N37" s="29">
        <v>2.9104749793873301E-3</v>
      </c>
      <c r="O37" s="29">
        <f t="shared" si="3"/>
        <v>0.34049776967099576</v>
      </c>
      <c r="P37" s="29">
        <f t="shared" si="4"/>
        <v>0.34211125468100423</v>
      </c>
      <c r="Q37" s="25" t="b">
        <f t="shared" si="5"/>
        <v>0</v>
      </c>
      <c r="R37" s="25" t="b">
        <f t="shared" si="6"/>
        <v>0</v>
      </c>
      <c r="S37" s="25" t="b">
        <f t="shared" si="7"/>
        <v>0</v>
      </c>
      <c r="T37" s="25" t="b">
        <f t="shared" si="8"/>
        <v>1</v>
      </c>
      <c r="U37" s="31" t="b">
        <f t="shared" si="9"/>
        <v>0</v>
      </c>
    </row>
    <row r="38" spans="1:21">
      <c r="A38" s="42">
        <v>24</v>
      </c>
      <c r="B38" s="26">
        <v>0.6</v>
      </c>
      <c r="C38" s="26">
        <v>0.2</v>
      </c>
      <c r="D38" s="27">
        <f t="shared" si="10"/>
        <v>0.39999999999999997</v>
      </c>
      <c r="E38" s="26">
        <v>2</v>
      </c>
      <c r="F38" s="43">
        <v>500</v>
      </c>
      <c r="G38" s="24" t="str">
        <f t="shared" si="11"/>
        <v>weighted mean</v>
      </c>
      <c r="H38" s="28">
        <v>0.34793580535700003</v>
      </c>
      <c r="I38" s="29">
        <v>0.34828050497000002</v>
      </c>
      <c r="J38" s="30">
        <f t="shared" si="0"/>
        <v>9.9069888092232546E-4</v>
      </c>
      <c r="K38" s="28">
        <v>1.7338403249319899E-3</v>
      </c>
      <c r="L38" s="28">
        <f t="shared" si="1"/>
        <v>0.34717591633057909</v>
      </c>
      <c r="M38" s="28">
        <f t="shared" si="2"/>
        <v>0.34869569438342096</v>
      </c>
      <c r="N38" s="29">
        <v>1.75177506098019E-3</v>
      </c>
      <c r="O38" s="29">
        <f t="shared" si="3"/>
        <v>0.34751275569894247</v>
      </c>
      <c r="P38" s="29">
        <f t="shared" si="4"/>
        <v>0.34904825424105757</v>
      </c>
      <c r="Q38" s="25" t="b">
        <f t="shared" si="5"/>
        <v>0</v>
      </c>
      <c r="R38" s="25" t="b">
        <f t="shared" si="6"/>
        <v>0</v>
      </c>
      <c r="S38" s="25" t="b">
        <f t="shared" si="7"/>
        <v>0</v>
      </c>
      <c r="T38" s="25" t="b">
        <f t="shared" si="8"/>
        <v>1</v>
      </c>
      <c r="U38" s="31" t="b">
        <f t="shared" si="9"/>
        <v>0</v>
      </c>
    </row>
    <row r="39" spans="1:21">
      <c r="A39" s="42">
        <v>25</v>
      </c>
      <c r="B39" s="26">
        <v>0.6</v>
      </c>
      <c r="C39" s="26">
        <v>0.2</v>
      </c>
      <c r="D39" s="27">
        <f t="shared" si="10"/>
        <v>0.39999999999999997</v>
      </c>
      <c r="E39" s="26">
        <v>2</v>
      </c>
      <c r="F39" s="43">
        <v>1000</v>
      </c>
      <c r="G39" s="24" t="str">
        <f t="shared" si="11"/>
        <v>weighted mean</v>
      </c>
      <c r="H39" s="28">
        <v>0.35038676646400002</v>
      </c>
      <c r="I39" s="29">
        <v>0.350507538635</v>
      </c>
      <c r="J39" s="30">
        <f t="shared" si="0"/>
        <v>3.4468245538717205E-4</v>
      </c>
      <c r="K39" s="28">
        <v>2.0182317286298701E-3</v>
      </c>
      <c r="L39" s="28">
        <f t="shared" si="1"/>
        <v>0.3486177083548912</v>
      </c>
      <c r="M39" s="28">
        <f t="shared" si="2"/>
        <v>0.35215582457310884</v>
      </c>
      <c r="N39" s="29">
        <v>2.1140145879059201E-3</v>
      </c>
      <c r="O39" s="29">
        <f t="shared" si="3"/>
        <v>0.34865452314799833</v>
      </c>
      <c r="P39" s="29">
        <f t="shared" si="4"/>
        <v>0.35236055412200168</v>
      </c>
      <c r="Q39" s="25" t="b">
        <f t="shared" si="5"/>
        <v>0</v>
      </c>
      <c r="R39" s="25" t="b">
        <f t="shared" si="6"/>
        <v>0</v>
      </c>
      <c r="S39" s="25" t="b">
        <f t="shared" si="7"/>
        <v>0</v>
      </c>
      <c r="T39" s="25" t="b">
        <f t="shared" si="8"/>
        <v>1</v>
      </c>
      <c r="U39" s="31" t="b">
        <f t="shared" si="9"/>
        <v>0</v>
      </c>
    </row>
    <row r="40" spans="1:21">
      <c r="A40" s="42">
        <v>26</v>
      </c>
      <c r="B40" s="26">
        <v>0.6</v>
      </c>
      <c r="C40" s="26">
        <v>0.2</v>
      </c>
      <c r="D40" s="27">
        <f t="shared" si="10"/>
        <v>0.39999999999999997</v>
      </c>
      <c r="E40" s="26">
        <v>10</v>
      </c>
      <c r="F40" s="43">
        <v>50</v>
      </c>
      <c r="G40" s="24" t="str">
        <f t="shared" si="11"/>
        <v>weighted mean</v>
      </c>
      <c r="H40" s="28">
        <v>0.31498904594400001</v>
      </c>
      <c r="I40" s="29">
        <v>0.31547603027499999</v>
      </c>
      <c r="J40" s="30">
        <f t="shared" si="0"/>
        <v>1.5460357662296334E-3</v>
      </c>
      <c r="K40" s="28">
        <v>1.19471903739843E-2</v>
      </c>
      <c r="L40" s="28">
        <f t="shared" si="1"/>
        <v>0.3139418285351987</v>
      </c>
      <c r="M40" s="28">
        <f t="shared" si="2"/>
        <v>0.31603626335280133</v>
      </c>
      <c r="N40" s="29">
        <v>1.1928745362365401E-2</v>
      </c>
      <c r="O40" s="29">
        <f t="shared" si="3"/>
        <v>0.31443042964275186</v>
      </c>
      <c r="P40" s="29">
        <f t="shared" si="4"/>
        <v>0.31652163090724811</v>
      </c>
      <c r="Q40" s="25" t="b">
        <f t="shared" si="5"/>
        <v>0</v>
      </c>
      <c r="R40" s="25" t="b">
        <f t="shared" si="6"/>
        <v>0</v>
      </c>
      <c r="S40" s="25" t="b">
        <f t="shared" si="7"/>
        <v>0</v>
      </c>
      <c r="T40" s="25" t="b">
        <f t="shared" si="8"/>
        <v>1</v>
      </c>
      <c r="U40" s="31" t="b">
        <f t="shared" si="9"/>
        <v>0</v>
      </c>
    </row>
    <row r="41" spans="1:21">
      <c r="A41" s="42">
        <v>27</v>
      </c>
      <c r="B41" s="26">
        <v>0.6</v>
      </c>
      <c r="C41" s="26">
        <v>0.2</v>
      </c>
      <c r="D41" s="27">
        <f t="shared" si="10"/>
        <v>0.39999999999999997</v>
      </c>
      <c r="E41" s="26">
        <v>10</v>
      </c>
      <c r="F41" s="43">
        <v>100</v>
      </c>
      <c r="G41" s="24" t="str">
        <f t="shared" si="11"/>
        <v>weighted mean</v>
      </c>
      <c r="H41" s="28">
        <v>0.32910126743599999</v>
      </c>
      <c r="I41" s="29">
        <v>0.32940542406899997</v>
      </c>
      <c r="J41" s="30">
        <f t="shared" si="0"/>
        <v>9.2420377280720946E-4</v>
      </c>
      <c r="K41" s="28">
        <v>6.39472841107164E-3</v>
      </c>
      <c r="L41" s="28">
        <f t="shared" si="1"/>
        <v>0.32821500329463027</v>
      </c>
      <c r="M41" s="28">
        <f t="shared" si="2"/>
        <v>0.32998753157736971</v>
      </c>
      <c r="N41" s="29">
        <v>6.3955574810611602E-3</v>
      </c>
      <c r="O41" s="29">
        <f t="shared" si="3"/>
        <v>0.32851904502439194</v>
      </c>
      <c r="P41" s="29">
        <f t="shared" si="4"/>
        <v>0.33029180311360801</v>
      </c>
      <c r="Q41" s="25" t="b">
        <f t="shared" si="5"/>
        <v>0</v>
      </c>
      <c r="R41" s="25" t="b">
        <f t="shared" si="6"/>
        <v>0</v>
      </c>
      <c r="S41" s="25" t="b">
        <f t="shared" si="7"/>
        <v>0</v>
      </c>
      <c r="T41" s="25" t="b">
        <f t="shared" si="8"/>
        <v>1</v>
      </c>
      <c r="U41" s="31" t="b">
        <f t="shared" si="9"/>
        <v>0</v>
      </c>
    </row>
    <row r="42" spans="1:21">
      <c r="A42" s="42">
        <v>28</v>
      </c>
      <c r="B42" s="26">
        <v>0.6</v>
      </c>
      <c r="C42" s="26">
        <v>0.2</v>
      </c>
      <c r="D42" s="27">
        <f t="shared" si="10"/>
        <v>0.39999999999999997</v>
      </c>
      <c r="E42" s="26">
        <v>10</v>
      </c>
      <c r="F42" s="43">
        <v>250</v>
      </c>
      <c r="G42" s="24" t="str">
        <f t="shared" si="11"/>
        <v>weighted mean</v>
      </c>
      <c r="H42" s="28">
        <v>0.34242571483200002</v>
      </c>
      <c r="I42" s="29">
        <v>0.342474738073</v>
      </c>
      <c r="J42" s="30">
        <f t="shared" si="0"/>
        <v>1.4316460147869087E-4</v>
      </c>
      <c r="K42" s="28">
        <v>3.23186425592948E-3</v>
      </c>
      <c r="L42" s="28">
        <f t="shared" si="1"/>
        <v>0.34152988776455312</v>
      </c>
      <c r="M42" s="28">
        <f t="shared" si="2"/>
        <v>0.34332154189944691</v>
      </c>
      <c r="N42" s="29">
        <v>3.2408213012072098E-3</v>
      </c>
      <c r="O42" s="29">
        <f t="shared" si="3"/>
        <v>0.34157642823927059</v>
      </c>
      <c r="P42" s="29">
        <f t="shared" si="4"/>
        <v>0.3433730479067294</v>
      </c>
      <c r="Q42" s="25" t="b">
        <f t="shared" si="5"/>
        <v>0</v>
      </c>
      <c r="R42" s="25" t="b">
        <f t="shared" si="6"/>
        <v>0</v>
      </c>
      <c r="S42" s="25" t="b">
        <f t="shared" si="7"/>
        <v>0</v>
      </c>
      <c r="T42" s="25" t="b">
        <f t="shared" si="8"/>
        <v>1</v>
      </c>
      <c r="U42" s="31" t="b">
        <f t="shared" si="9"/>
        <v>0</v>
      </c>
    </row>
    <row r="43" spans="1:21">
      <c r="A43" s="42">
        <v>29</v>
      </c>
      <c r="B43" s="26">
        <v>0.6</v>
      </c>
      <c r="C43" s="26">
        <v>0.2</v>
      </c>
      <c r="D43" s="27">
        <f t="shared" si="10"/>
        <v>0.39999999999999997</v>
      </c>
      <c r="E43" s="26">
        <v>10</v>
      </c>
      <c r="F43" s="43">
        <v>500</v>
      </c>
      <c r="G43" s="24" t="str">
        <f t="shared" si="11"/>
        <v>weighted mean</v>
      </c>
      <c r="H43" s="28">
        <v>0.34663405819499998</v>
      </c>
      <c r="I43" s="29">
        <v>0.34669771229200003</v>
      </c>
      <c r="J43" s="30">
        <f t="shared" si="0"/>
        <v>1.8363486072748921E-4</v>
      </c>
      <c r="K43" s="28">
        <v>2.6950971893219501E-3</v>
      </c>
      <c r="L43" s="28">
        <f t="shared" si="1"/>
        <v>0.34545287977282663</v>
      </c>
      <c r="M43" s="28">
        <f t="shared" si="2"/>
        <v>0.34781523661717334</v>
      </c>
      <c r="N43" s="29">
        <v>2.6636903025268701E-3</v>
      </c>
      <c r="O43" s="29">
        <f t="shared" si="3"/>
        <v>0.34553029854485845</v>
      </c>
      <c r="P43" s="29">
        <f t="shared" si="4"/>
        <v>0.3478651260391416</v>
      </c>
      <c r="Q43" s="25" t="b">
        <f t="shared" si="5"/>
        <v>0</v>
      </c>
      <c r="R43" s="25" t="b">
        <f t="shared" si="6"/>
        <v>0</v>
      </c>
      <c r="S43" s="25" t="b">
        <f t="shared" si="7"/>
        <v>0</v>
      </c>
      <c r="T43" s="25" t="b">
        <f t="shared" si="8"/>
        <v>1</v>
      </c>
      <c r="U43" s="31" t="b">
        <f t="shared" si="9"/>
        <v>0</v>
      </c>
    </row>
    <row r="44" spans="1:21">
      <c r="A44" s="42">
        <v>30</v>
      </c>
      <c r="B44" s="26">
        <v>0.6</v>
      </c>
      <c r="C44" s="26">
        <v>0.2</v>
      </c>
      <c r="D44" s="27">
        <f t="shared" si="10"/>
        <v>0.39999999999999997</v>
      </c>
      <c r="E44" s="26">
        <v>10</v>
      </c>
      <c r="F44" s="43">
        <v>1000</v>
      </c>
      <c r="G44" s="24" t="str">
        <f t="shared" si="11"/>
        <v>weighted mean</v>
      </c>
      <c r="H44" s="28">
        <v>0.350538091833</v>
      </c>
      <c r="I44" s="29">
        <v>0.350588941702</v>
      </c>
      <c r="J44" s="30">
        <f t="shared" si="0"/>
        <v>1.4506232042886785E-4</v>
      </c>
      <c r="K44" s="28">
        <v>1.49590693263868E-3</v>
      </c>
      <c r="L44" s="28">
        <f t="shared" si="1"/>
        <v>0.34922687159395782</v>
      </c>
      <c r="M44" s="28">
        <f t="shared" si="2"/>
        <v>0.35184931207204218</v>
      </c>
      <c r="N44" s="29">
        <v>1.4578775776177299E-3</v>
      </c>
      <c r="O44" s="29">
        <f t="shared" si="3"/>
        <v>0.34931105566236104</v>
      </c>
      <c r="P44" s="29">
        <f t="shared" si="4"/>
        <v>0.35186682774163897</v>
      </c>
      <c r="Q44" s="25" t="b">
        <f t="shared" si="5"/>
        <v>0</v>
      </c>
      <c r="R44" s="25" t="b">
        <f t="shared" si="6"/>
        <v>0</v>
      </c>
      <c r="S44" s="25" t="b">
        <f t="shared" si="7"/>
        <v>0</v>
      </c>
      <c r="T44" s="25" t="b">
        <f t="shared" si="8"/>
        <v>1</v>
      </c>
      <c r="U44" s="31" t="b">
        <f t="shared" si="9"/>
        <v>0</v>
      </c>
    </row>
    <row r="45" spans="1:21">
      <c r="A45" s="42">
        <v>31</v>
      </c>
      <c r="B45" s="26">
        <v>0.7</v>
      </c>
      <c r="C45" s="26">
        <v>0.3</v>
      </c>
      <c r="D45" s="27">
        <f t="shared" si="10"/>
        <v>0.39999999999999997</v>
      </c>
      <c r="E45" s="26">
        <v>2</v>
      </c>
      <c r="F45" s="43">
        <v>50</v>
      </c>
      <c r="G45" s="24" t="str">
        <f t="shared" si="11"/>
        <v>weighted mean</v>
      </c>
      <c r="H45" s="28">
        <v>0.43259671678900002</v>
      </c>
      <c r="I45" s="29">
        <v>0.43510324201099998</v>
      </c>
      <c r="J45" s="30">
        <f t="shared" si="0"/>
        <v>5.7941383388319121E-3</v>
      </c>
      <c r="K45" s="28">
        <v>1.4468853016768901E-2</v>
      </c>
      <c r="L45" s="28">
        <f t="shared" si="1"/>
        <v>0.43132846590404367</v>
      </c>
      <c r="M45" s="28">
        <f t="shared" si="2"/>
        <v>0.43386496767395638</v>
      </c>
      <c r="N45" s="29">
        <v>1.42164687059315E-2</v>
      </c>
      <c r="O45" s="29">
        <f t="shared" si="3"/>
        <v>0.43385711358628271</v>
      </c>
      <c r="P45" s="29">
        <f t="shared" si="4"/>
        <v>0.43634937043571725</v>
      </c>
      <c r="Q45" s="25" t="b">
        <f t="shared" si="5"/>
        <v>0</v>
      </c>
      <c r="R45" s="25" t="b">
        <f t="shared" si="6"/>
        <v>0</v>
      </c>
      <c r="S45" s="25" t="b">
        <f t="shared" si="7"/>
        <v>0</v>
      </c>
      <c r="T45" s="25" t="b">
        <f t="shared" si="8"/>
        <v>0</v>
      </c>
      <c r="U45" s="31" t="b">
        <f t="shared" si="9"/>
        <v>1</v>
      </c>
    </row>
    <row r="46" spans="1:21">
      <c r="A46" s="42">
        <v>32</v>
      </c>
      <c r="B46" s="26">
        <v>0.7</v>
      </c>
      <c r="C46" s="26">
        <v>0.3</v>
      </c>
      <c r="D46" s="27">
        <f t="shared" si="10"/>
        <v>0.39999999999999997</v>
      </c>
      <c r="E46" s="26">
        <v>2</v>
      </c>
      <c r="F46" s="43">
        <v>100</v>
      </c>
      <c r="G46" s="24" t="str">
        <f t="shared" si="11"/>
        <v>weighted mean</v>
      </c>
      <c r="H46" s="28">
        <v>0.45089422747800001</v>
      </c>
      <c r="I46" s="29">
        <v>0.45205664018199998</v>
      </c>
      <c r="J46" s="30">
        <f t="shared" si="0"/>
        <v>2.5780163798098019E-3</v>
      </c>
      <c r="K46" s="28">
        <v>8.9627267537084904E-3</v>
      </c>
      <c r="L46" s="28">
        <f t="shared" si="1"/>
        <v>0.44965205692436799</v>
      </c>
      <c r="M46" s="28">
        <f t="shared" si="2"/>
        <v>0.45213639803163203</v>
      </c>
      <c r="N46" s="29">
        <v>9.0283404759856894E-3</v>
      </c>
      <c r="O46" s="29">
        <f t="shared" si="3"/>
        <v>0.4508053760304076</v>
      </c>
      <c r="P46" s="29">
        <f t="shared" si="4"/>
        <v>0.45330790433359236</v>
      </c>
      <c r="Q46" s="25" t="b">
        <f t="shared" si="5"/>
        <v>0</v>
      </c>
      <c r="R46" s="25" t="b">
        <f t="shared" si="6"/>
        <v>0</v>
      </c>
      <c r="S46" s="25" t="b">
        <f t="shared" si="7"/>
        <v>0</v>
      </c>
      <c r="T46" s="25" t="b">
        <f t="shared" si="8"/>
        <v>1</v>
      </c>
      <c r="U46" s="31" t="b">
        <f t="shared" si="9"/>
        <v>0</v>
      </c>
    </row>
    <row r="47" spans="1:21">
      <c r="A47" s="42">
        <v>33</v>
      </c>
      <c r="B47" s="26">
        <v>0.7</v>
      </c>
      <c r="C47" s="26">
        <v>0.3</v>
      </c>
      <c r="D47" s="27">
        <f t="shared" si="10"/>
        <v>0.39999999999999997</v>
      </c>
      <c r="E47" s="26">
        <v>2</v>
      </c>
      <c r="F47" s="43">
        <v>250</v>
      </c>
      <c r="G47" s="24" t="str">
        <f t="shared" si="11"/>
        <v>weighted mean</v>
      </c>
      <c r="H47" s="28">
        <v>0.46591939159899998</v>
      </c>
      <c r="I47" s="29">
        <v>0.46649135933500002</v>
      </c>
      <c r="J47" s="30">
        <f t="shared" si="0"/>
        <v>1.2276109265104752E-3</v>
      </c>
      <c r="K47" s="28">
        <v>5.0022234699152301E-3</v>
      </c>
      <c r="L47" s="28">
        <f t="shared" si="1"/>
        <v>0.46453284599345768</v>
      </c>
      <c r="M47" s="28">
        <f t="shared" si="2"/>
        <v>0.46730593720454228</v>
      </c>
      <c r="N47" s="29">
        <v>4.9912012839657197E-3</v>
      </c>
      <c r="O47" s="29">
        <f t="shared" si="3"/>
        <v>0.46510786892352962</v>
      </c>
      <c r="P47" s="29">
        <f t="shared" si="4"/>
        <v>0.46787484974647042</v>
      </c>
      <c r="Q47" s="25" t="b">
        <f t="shared" si="5"/>
        <v>0</v>
      </c>
      <c r="R47" s="25" t="b">
        <f t="shared" si="6"/>
        <v>0</v>
      </c>
      <c r="S47" s="25" t="b">
        <f t="shared" si="7"/>
        <v>0</v>
      </c>
      <c r="T47" s="25" t="b">
        <f t="shared" si="8"/>
        <v>1</v>
      </c>
      <c r="U47" s="31" t="b">
        <f t="shared" si="9"/>
        <v>0</v>
      </c>
    </row>
    <row r="48" spans="1:21">
      <c r="A48" s="42">
        <v>34</v>
      </c>
      <c r="B48" s="26">
        <v>0.7</v>
      </c>
      <c r="C48" s="26">
        <v>0.3</v>
      </c>
      <c r="D48" s="27">
        <f t="shared" si="10"/>
        <v>0.39999999999999997</v>
      </c>
      <c r="E48" s="26">
        <v>2</v>
      </c>
      <c r="F48" s="43">
        <v>500</v>
      </c>
      <c r="G48" s="24" t="str">
        <f t="shared" si="11"/>
        <v>weighted mean</v>
      </c>
      <c r="H48" s="28">
        <v>0.47344980590800001</v>
      </c>
      <c r="I48" s="29">
        <v>0.47364548006200002</v>
      </c>
      <c r="J48" s="30">
        <f t="shared" si="0"/>
        <v>4.1329440113454618E-4</v>
      </c>
      <c r="K48" s="28">
        <v>2.38025392723376E-3</v>
      </c>
      <c r="L48" s="28">
        <f t="shared" si="1"/>
        <v>0.47240661362933895</v>
      </c>
      <c r="M48" s="28">
        <f t="shared" si="2"/>
        <v>0.47449299818666107</v>
      </c>
      <c r="N48" s="29">
        <v>2.4639842306150399E-3</v>
      </c>
      <c r="O48" s="29">
        <f t="shared" si="3"/>
        <v>0.47256559135991205</v>
      </c>
      <c r="P48" s="29">
        <f t="shared" si="4"/>
        <v>0.474725368764088</v>
      </c>
      <c r="Q48" s="25" t="b">
        <f t="shared" si="5"/>
        <v>0</v>
      </c>
      <c r="R48" s="25" t="b">
        <f t="shared" si="6"/>
        <v>0</v>
      </c>
      <c r="S48" s="25" t="b">
        <f t="shared" si="7"/>
        <v>0</v>
      </c>
      <c r="T48" s="25" t="b">
        <f t="shared" si="8"/>
        <v>1</v>
      </c>
      <c r="U48" s="31" t="b">
        <f t="shared" si="9"/>
        <v>0</v>
      </c>
    </row>
    <row r="49" spans="1:21">
      <c r="A49" s="42">
        <v>35</v>
      </c>
      <c r="B49" s="26">
        <v>0.7</v>
      </c>
      <c r="C49" s="26">
        <v>0.3</v>
      </c>
      <c r="D49" s="27">
        <f t="shared" si="10"/>
        <v>0.39999999999999997</v>
      </c>
      <c r="E49" s="26">
        <v>2</v>
      </c>
      <c r="F49" s="43">
        <v>1000</v>
      </c>
      <c r="G49" s="24" t="str">
        <f t="shared" si="11"/>
        <v>weighted mean</v>
      </c>
      <c r="H49" s="28">
        <v>0.47938069990100002</v>
      </c>
      <c r="I49" s="29">
        <v>0.479475385501</v>
      </c>
      <c r="J49" s="30">
        <f t="shared" si="0"/>
        <v>1.9751650414697862E-4</v>
      </c>
      <c r="K49" s="28">
        <v>1.86422288064202E-3</v>
      </c>
      <c r="L49" s="28">
        <f t="shared" si="1"/>
        <v>0.47774663649916022</v>
      </c>
      <c r="M49" s="28">
        <f t="shared" si="2"/>
        <v>0.48101476330283982</v>
      </c>
      <c r="N49" s="29">
        <v>1.7980554249347499E-3</v>
      </c>
      <c r="O49" s="29">
        <f t="shared" si="3"/>
        <v>0.4778993204312732</v>
      </c>
      <c r="P49" s="29">
        <f t="shared" si="4"/>
        <v>0.48105145057072679</v>
      </c>
      <c r="Q49" s="25" t="b">
        <f t="shared" si="5"/>
        <v>0</v>
      </c>
      <c r="R49" s="25" t="b">
        <f t="shared" si="6"/>
        <v>0</v>
      </c>
      <c r="S49" s="25" t="b">
        <f t="shared" si="7"/>
        <v>0</v>
      </c>
      <c r="T49" s="25" t="b">
        <f t="shared" si="8"/>
        <v>1</v>
      </c>
      <c r="U49" s="31" t="b">
        <f t="shared" si="9"/>
        <v>0</v>
      </c>
    </row>
    <row r="50" spans="1:21">
      <c r="A50" s="42">
        <v>36</v>
      </c>
      <c r="B50" s="26">
        <v>0.7</v>
      </c>
      <c r="C50" s="26">
        <v>0.3</v>
      </c>
      <c r="D50" s="27">
        <f t="shared" si="10"/>
        <v>0.39999999999999997</v>
      </c>
      <c r="E50" s="26">
        <v>10</v>
      </c>
      <c r="F50" s="43">
        <v>50</v>
      </c>
      <c r="G50" s="24" t="str">
        <f t="shared" si="11"/>
        <v>weighted mean</v>
      </c>
      <c r="H50" s="28">
        <v>0.435741702816</v>
      </c>
      <c r="I50" s="29">
        <v>0.436152644787</v>
      </c>
      <c r="J50" s="30">
        <f t="shared" si="0"/>
        <v>9.4308616399180981E-4</v>
      </c>
      <c r="K50" s="28">
        <v>1.3261401783052299E-2</v>
      </c>
      <c r="L50" s="28">
        <f t="shared" si="1"/>
        <v>0.43457928969813742</v>
      </c>
      <c r="M50" s="28">
        <f t="shared" si="2"/>
        <v>0.43690411593386258</v>
      </c>
      <c r="N50" s="29">
        <v>1.32084370493511E-2</v>
      </c>
      <c r="O50" s="29">
        <f t="shared" si="3"/>
        <v>0.43499487423274008</v>
      </c>
      <c r="P50" s="29">
        <f t="shared" si="4"/>
        <v>0.43731041534125992</v>
      </c>
      <c r="Q50" s="25" t="b">
        <f t="shared" si="5"/>
        <v>0</v>
      </c>
      <c r="R50" s="25" t="b">
        <f t="shared" si="6"/>
        <v>0</v>
      </c>
      <c r="S50" s="25" t="b">
        <f t="shared" si="7"/>
        <v>0</v>
      </c>
      <c r="T50" s="25" t="b">
        <f t="shared" si="8"/>
        <v>1</v>
      </c>
      <c r="U50" s="31" t="b">
        <f t="shared" si="9"/>
        <v>0</v>
      </c>
    </row>
    <row r="51" spans="1:21">
      <c r="A51" s="42">
        <v>37</v>
      </c>
      <c r="B51" s="26">
        <v>0.7</v>
      </c>
      <c r="C51" s="26">
        <v>0.3</v>
      </c>
      <c r="D51" s="27">
        <f t="shared" si="10"/>
        <v>0.39999999999999997</v>
      </c>
      <c r="E51" s="26">
        <v>10</v>
      </c>
      <c r="F51" s="43">
        <v>100</v>
      </c>
      <c r="G51" s="24" t="str">
        <f t="shared" si="11"/>
        <v>weighted mean</v>
      </c>
      <c r="H51" s="28">
        <v>0.45282226763</v>
      </c>
      <c r="I51" s="29">
        <v>0.45304842610099999</v>
      </c>
      <c r="J51" s="30">
        <f t="shared" si="0"/>
        <v>4.994420265232774E-4</v>
      </c>
      <c r="K51" s="28">
        <v>8.0850892815510899E-3</v>
      </c>
      <c r="L51" s="28">
        <f t="shared" si="1"/>
        <v>0.45170173142433323</v>
      </c>
      <c r="M51" s="28">
        <f t="shared" si="2"/>
        <v>0.45394280383566676</v>
      </c>
      <c r="N51" s="29">
        <v>8.1664334170682504E-3</v>
      </c>
      <c r="O51" s="29">
        <f t="shared" si="3"/>
        <v>0.45191661617332579</v>
      </c>
      <c r="P51" s="29">
        <f t="shared" si="4"/>
        <v>0.45418023602867419</v>
      </c>
      <c r="Q51" s="25" t="b">
        <f t="shared" si="5"/>
        <v>0</v>
      </c>
      <c r="R51" s="25" t="b">
        <f t="shared" si="6"/>
        <v>0</v>
      </c>
      <c r="S51" s="25" t="b">
        <f t="shared" si="7"/>
        <v>0</v>
      </c>
      <c r="T51" s="25" t="b">
        <f t="shared" si="8"/>
        <v>1</v>
      </c>
      <c r="U51" s="31" t="b">
        <f t="shared" si="9"/>
        <v>0</v>
      </c>
    </row>
    <row r="52" spans="1:21">
      <c r="A52" s="42">
        <v>38</v>
      </c>
      <c r="B52" s="26">
        <v>0.7</v>
      </c>
      <c r="C52" s="26">
        <v>0.3</v>
      </c>
      <c r="D52" s="27">
        <f t="shared" si="10"/>
        <v>0.39999999999999997</v>
      </c>
      <c r="E52" s="26">
        <v>10</v>
      </c>
      <c r="F52" s="43">
        <v>250</v>
      </c>
      <c r="G52" s="24" t="str">
        <f t="shared" si="11"/>
        <v>weighted mean</v>
      </c>
      <c r="H52" s="28">
        <v>0.46573277839600002</v>
      </c>
      <c r="I52" s="29">
        <v>0.46577940477699997</v>
      </c>
      <c r="J52" s="30">
        <f t="shared" si="0"/>
        <v>1.001140206633743E-4</v>
      </c>
      <c r="K52" s="28">
        <v>4.5724806465244497E-3</v>
      </c>
      <c r="L52" s="28">
        <f t="shared" si="1"/>
        <v>0.46446535142377537</v>
      </c>
      <c r="M52" s="28">
        <f t="shared" si="2"/>
        <v>0.46700020536822467</v>
      </c>
      <c r="N52" s="29">
        <v>4.6127492964650896E-3</v>
      </c>
      <c r="O52" s="29">
        <f t="shared" si="3"/>
        <v>0.46450081590448195</v>
      </c>
      <c r="P52" s="29">
        <f t="shared" si="4"/>
        <v>0.467057993649518</v>
      </c>
      <c r="Q52" s="25" t="b">
        <f t="shared" si="5"/>
        <v>0</v>
      </c>
      <c r="R52" s="25" t="b">
        <f t="shared" si="6"/>
        <v>0</v>
      </c>
      <c r="S52" s="25" t="b">
        <f t="shared" si="7"/>
        <v>0</v>
      </c>
      <c r="T52" s="25" t="b">
        <f t="shared" si="8"/>
        <v>1</v>
      </c>
      <c r="U52" s="31" t="b">
        <f t="shared" si="9"/>
        <v>0</v>
      </c>
    </row>
    <row r="53" spans="1:21">
      <c r="A53" s="42">
        <v>39</v>
      </c>
      <c r="B53" s="26">
        <v>0.7</v>
      </c>
      <c r="C53" s="26">
        <v>0.3</v>
      </c>
      <c r="D53" s="27">
        <f t="shared" si="10"/>
        <v>0.39999999999999997</v>
      </c>
      <c r="E53" s="26">
        <v>10</v>
      </c>
      <c r="F53" s="43">
        <v>500</v>
      </c>
      <c r="G53" s="24" t="str">
        <f t="shared" si="11"/>
        <v>weighted mean</v>
      </c>
      <c r="H53" s="28">
        <v>0.47299007626</v>
      </c>
      <c r="I53" s="29">
        <v>0.47304190168900001</v>
      </c>
      <c r="J53" s="30">
        <f t="shared" si="0"/>
        <v>1.0956980199203879E-4</v>
      </c>
      <c r="K53" s="28">
        <v>1.9767611298204899E-3</v>
      </c>
      <c r="L53" s="28">
        <f t="shared" si="1"/>
        <v>0.47212372249673468</v>
      </c>
      <c r="M53" s="28">
        <f t="shared" si="2"/>
        <v>0.47385643002326533</v>
      </c>
      <c r="N53" s="29">
        <v>1.9612579220006799E-3</v>
      </c>
      <c r="O53" s="29">
        <f t="shared" si="3"/>
        <v>0.47218234250613933</v>
      </c>
      <c r="P53" s="29">
        <f t="shared" si="4"/>
        <v>0.47390146087186069</v>
      </c>
      <c r="Q53" s="25" t="b">
        <f t="shared" si="5"/>
        <v>0</v>
      </c>
      <c r="R53" s="25" t="b">
        <f t="shared" si="6"/>
        <v>0</v>
      </c>
      <c r="S53" s="25" t="b">
        <f t="shared" si="7"/>
        <v>0</v>
      </c>
      <c r="T53" s="25" t="b">
        <f t="shared" si="8"/>
        <v>1</v>
      </c>
      <c r="U53" s="31" t="b">
        <f t="shared" si="9"/>
        <v>0</v>
      </c>
    </row>
    <row r="54" spans="1:21">
      <c r="A54" s="42">
        <v>40</v>
      </c>
      <c r="B54" s="26">
        <v>0.7</v>
      </c>
      <c r="C54" s="26">
        <v>0.3</v>
      </c>
      <c r="D54" s="27">
        <f t="shared" si="10"/>
        <v>0.39999999999999997</v>
      </c>
      <c r="E54" s="26">
        <v>10</v>
      </c>
      <c r="F54" s="43">
        <v>1000</v>
      </c>
      <c r="G54" s="24" t="str">
        <f t="shared" si="11"/>
        <v>weighted mean</v>
      </c>
      <c r="H54" s="28">
        <v>0.47827117844400002</v>
      </c>
      <c r="I54" s="29">
        <v>0.47830072998099998</v>
      </c>
      <c r="J54" s="30">
        <f t="shared" si="0"/>
        <v>6.1788245522348965E-5</v>
      </c>
      <c r="K54" s="28">
        <v>2.39851745619547E-3</v>
      </c>
      <c r="L54" s="28">
        <f t="shared" si="1"/>
        <v>0.47616878519770905</v>
      </c>
      <c r="M54" s="28">
        <f t="shared" si="2"/>
        <v>0.48037357169029099</v>
      </c>
      <c r="N54" s="29">
        <v>2.4174073164591899E-3</v>
      </c>
      <c r="O54" s="29">
        <f t="shared" si="3"/>
        <v>0.47618177904214803</v>
      </c>
      <c r="P54" s="29">
        <f t="shared" si="4"/>
        <v>0.48041968091985193</v>
      </c>
      <c r="Q54" s="25" t="b">
        <f t="shared" si="5"/>
        <v>0</v>
      </c>
      <c r="R54" s="25" t="b">
        <f t="shared" si="6"/>
        <v>0</v>
      </c>
      <c r="S54" s="25" t="b">
        <f t="shared" si="7"/>
        <v>0</v>
      </c>
      <c r="T54" s="25" t="b">
        <f t="shared" si="8"/>
        <v>1</v>
      </c>
      <c r="U54" s="31" t="b">
        <f t="shared" si="9"/>
        <v>0</v>
      </c>
    </row>
    <row r="55" spans="1:21">
      <c r="A55" s="42">
        <v>41</v>
      </c>
      <c r="B55" s="26">
        <v>0.8</v>
      </c>
      <c r="C55" s="26">
        <v>0.4</v>
      </c>
      <c r="D55" s="27">
        <f t="shared" si="10"/>
        <v>0.4</v>
      </c>
      <c r="E55" s="26">
        <v>2</v>
      </c>
      <c r="F55" s="43">
        <v>50</v>
      </c>
      <c r="G55" s="24" t="str">
        <f t="shared" si="11"/>
        <v>weighted mean</v>
      </c>
      <c r="H55" s="28">
        <v>0.57290239694800005</v>
      </c>
      <c r="I55" s="29">
        <v>0.57515247917000001</v>
      </c>
      <c r="J55" s="30">
        <f t="shared" si="0"/>
        <v>3.9275140651998195E-3</v>
      </c>
      <c r="K55" s="28">
        <v>1.7722906461567999E-2</v>
      </c>
      <c r="L55" s="28">
        <f t="shared" si="1"/>
        <v>0.57134891570260815</v>
      </c>
      <c r="M55" s="28">
        <f t="shared" si="2"/>
        <v>0.57445587819339194</v>
      </c>
      <c r="N55" s="29">
        <v>1.7579545443007799E-2</v>
      </c>
      <c r="O55" s="29">
        <f t="shared" si="3"/>
        <v>0.57361156407193481</v>
      </c>
      <c r="P55" s="29">
        <f t="shared" si="4"/>
        <v>0.57669339426806521</v>
      </c>
      <c r="Q55" s="25" t="b">
        <f t="shared" si="5"/>
        <v>0</v>
      </c>
      <c r="R55" s="25" t="b">
        <f t="shared" si="6"/>
        <v>0</v>
      </c>
      <c r="S55" s="25" t="b">
        <f t="shared" si="7"/>
        <v>0</v>
      </c>
      <c r="T55" s="25" t="b">
        <f t="shared" si="8"/>
        <v>0</v>
      </c>
      <c r="U55" s="31" t="b">
        <f t="shared" si="9"/>
        <v>1</v>
      </c>
    </row>
    <row r="56" spans="1:21">
      <c r="A56" s="42">
        <v>42</v>
      </c>
      <c r="B56" s="26">
        <v>0.8</v>
      </c>
      <c r="C56" s="26">
        <v>0.4</v>
      </c>
      <c r="D56" s="27">
        <f t="shared" si="10"/>
        <v>0.4</v>
      </c>
      <c r="E56" s="26">
        <v>2</v>
      </c>
      <c r="F56" s="43">
        <v>100</v>
      </c>
      <c r="G56" s="24" t="str">
        <f t="shared" si="11"/>
        <v>weighted mean</v>
      </c>
      <c r="H56" s="28">
        <v>0.59481170742099998</v>
      </c>
      <c r="I56" s="29">
        <v>0.59585065963600004</v>
      </c>
      <c r="J56" s="30">
        <f t="shared" si="0"/>
        <v>1.7466909309918784E-3</v>
      </c>
      <c r="K56" s="28">
        <v>9.3139199942945602E-3</v>
      </c>
      <c r="L56" s="28">
        <f t="shared" si="1"/>
        <v>0.59352086396747061</v>
      </c>
      <c r="M56" s="28">
        <f t="shared" si="2"/>
        <v>0.59610255087452935</v>
      </c>
      <c r="N56" s="29">
        <v>9.1202192500875797E-3</v>
      </c>
      <c r="O56" s="29">
        <f t="shared" si="3"/>
        <v>0.59458666173598163</v>
      </c>
      <c r="P56" s="29">
        <f t="shared" si="4"/>
        <v>0.59711465753601844</v>
      </c>
      <c r="Q56" s="25" t="b">
        <f t="shared" si="5"/>
        <v>0</v>
      </c>
      <c r="R56" s="25" t="b">
        <f t="shared" si="6"/>
        <v>0</v>
      </c>
      <c r="S56" s="25" t="b">
        <f t="shared" si="7"/>
        <v>0</v>
      </c>
      <c r="T56" s="25" t="b">
        <f t="shared" si="8"/>
        <v>1</v>
      </c>
      <c r="U56" s="31" t="b">
        <f t="shared" si="9"/>
        <v>0</v>
      </c>
    </row>
    <row r="57" spans="1:21">
      <c r="A57" s="42">
        <v>43</v>
      </c>
      <c r="B57" s="26">
        <v>0.8</v>
      </c>
      <c r="C57" s="26">
        <v>0.4</v>
      </c>
      <c r="D57" s="27">
        <f t="shared" si="10"/>
        <v>0.4</v>
      </c>
      <c r="E57" s="26">
        <v>2</v>
      </c>
      <c r="F57" s="43">
        <v>250</v>
      </c>
      <c r="G57" s="24" t="str">
        <f t="shared" si="11"/>
        <v>weighted mean</v>
      </c>
      <c r="H57" s="28">
        <v>0.611486869308</v>
      </c>
      <c r="I57" s="29">
        <v>0.61177139040799999</v>
      </c>
      <c r="J57" s="30">
        <f t="shared" si="0"/>
        <v>4.6529388328808051E-4</v>
      </c>
      <c r="K57" s="28">
        <v>4.8404244948791796E-3</v>
      </c>
      <c r="L57" s="28">
        <f t="shared" si="1"/>
        <v>0.61014517209021302</v>
      </c>
      <c r="M57" s="28">
        <f t="shared" si="2"/>
        <v>0.61282856652578699</v>
      </c>
      <c r="N57" s="29">
        <v>4.7622147361051897E-3</v>
      </c>
      <c r="O57" s="29">
        <f t="shared" si="3"/>
        <v>0.6104513718293203</v>
      </c>
      <c r="P57" s="29">
        <f t="shared" si="4"/>
        <v>0.61309140898667969</v>
      </c>
      <c r="Q57" s="25" t="b">
        <f t="shared" si="5"/>
        <v>0</v>
      </c>
      <c r="R57" s="25" t="b">
        <f t="shared" si="6"/>
        <v>0</v>
      </c>
      <c r="S57" s="25" t="b">
        <f t="shared" si="7"/>
        <v>0</v>
      </c>
      <c r="T57" s="25" t="b">
        <f t="shared" si="8"/>
        <v>1</v>
      </c>
      <c r="U57" s="31" t="b">
        <f t="shared" si="9"/>
        <v>0</v>
      </c>
    </row>
    <row r="58" spans="1:21">
      <c r="A58" s="42">
        <v>44</v>
      </c>
      <c r="B58" s="26">
        <v>0.8</v>
      </c>
      <c r="C58" s="26">
        <v>0.4</v>
      </c>
      <c r="D58" s="27">
        <f t="shared" si="10"/>
        <v>0.4</v>
      </c>
      <c r="E58" s="26">
        <v>2</v>
      </c>
      <c r="F58" s="43">
        <v>500</v>
      </c>
      <c r="G58" s="24" t="str">
        <f t="shared" si="11"/>
        <v>weighted mean</v>
      </c>
      <c r="H58" s="28">
        <v>0.61928116948800005</v>
      </c>
      <c r="I58" s="29">
        <v>0.619504276327</v>
      </c>
      <c r="J58" s="30">
        <f t="shared" si="0"/>
        <v>3.602674358472912E-4</v>
      </c>
      <c r="K58" s="28">
        <v>3.1801556247766298E-3</v>
      </c>
      <c r="L58" s="28">
        <f t="shared" si="1"/>
        <v>0.61788740483341842</v>
      </c>
      <c r="M58" s="28">
        <f t="shared" si="2"/>
        <v>0.62067493414258168</v>
      </c>
      <c r="N58" s="29">
        <v>3.2760521204463402E-3</v>
      </c>
      <c r="O58" s="29">
        <f t="shared" si="3"/>
        <v>0.61806848318012653</v>
      </c>
      <c r="P58" s="29">
        <f t="shared" si="4"/>
        <v>0.62094006947387348</v>
      </c>
      <c r="Q58" s="25" t="b">
        <f t="shared" si="5"/>
        <v>0</v>
      </c>
      <c r="R58" s="25" t="b">
        <f t="shared" si="6"/>
        <v>0</v>
      </c>
      <c r="S58" s="25" t="b">
        <f t="shared" si="7"/>
        <v>0</v>
      </c>
      <c r="T58" s="25" t="b">
        <f t="shared" si="8"/>
        <v>1</v>
      </c>
      <c r="U58" s="31" t="b">
        <f t="shared" si="9"/>
        <v>0</v>
      </c>
    </row>
    <row r="59" spans="1:21">
      <c r="A59" s="42">
        <v>45</v>
      </c>
      <c r="B59" s="26">
        <v>0.8</v>
      </c>
      <c r="C59" s="26">
        <v>0.4</v>
      </c>
      <c r="D59" s="27">
        <f t="shared" si="10"/>
        <v>0.4</v>
      </c>
      <c r="E59" s="26">
        <v>2</v>
      </c>
      <c r="F59" s="43">
        <v>1000</v>
      </c>
      <c r="G59" s="24" t="str">
        <f t="shared" si="11"/>
        <v>weighted mean</v>
      </c>
      <c r="H59" s="28">
        <v>0.62692529038099998</v>
      </c>
      <c r="I59" s="29">
        <v>0.62695774121400005</v>
      </c>
      <c r="J59" s="30">
        <f t="shared" si="0"/>
        <v>5.1761882154018278E-5</v>
      </c>
      <c r="K59" s="28">
        <v>1.1841057985491901E-3</v>
      </c>
      <c r="L59" s="28">
        <f t="shared" si="1"/>
        <v>0.62588737588622179</v>
      </c>
      <c r="M59" s="28">
        <f t="shared" si="2"/>
        <v>0.62796320487577817</v>
      </c>
      <c r="N59" s="29">
        <v>1.0183698640414899E-3</v>
      </c>
      <c r="O59" s="29">
        <f t="shared" si="3"/>
        <v>0.62606510067104437</v>
      </c>
      <c r="P59" s="29">
        <f t="shared" si="4"/>
        <v>0.62785038175695573</v>
      </c>
      <c r="Q59" s="25" t="b">
        <f t="shared" si="5"/>
        <v>0</v>
      </c>
      <c r="R59" s="25" t="b">
        <f t="shared" si="6"/>
        <v>0</v>
      </c>
      <c r="S59" s="25" t="b">
        <f t="shared" si="7"/>
        <v>0</v>
      </c>
      <c r="T59" s="25" t="b">
        <f t="shared" si="8"/>
        <v>1</v>
      </c>
      <c r="U59" s="31" t="b">
        <f t="shared" si="9"/>
        <v>0</v>
      </c>
    </row>
    <row r="60" spans="1:21">
      <c r="A60" s="42">
        <v>46</v>
      </c>
      <c r="B60" s="26">
        <v>0.8</v>
      </c>
      <c r="C60" s="26">
        <v>0.4</v>
      </c>
      <c r="D60" s="27">
        <f t="shared" si="10"/>
        <v>0.4</v>
      </c>
      <c r="E60" s="26">
        <v>10</v>
      </c>
      <c r="F60" s="43">
        <v>50</v>
      </c>
      <c r="G60" s="24" t="str">
        <f t="shared" si="11"/>
        <v>weighted mean</v>
      </c>
      <c r="H60" s="28">
        <v>0.57523660354600004</v>
      </c>
      <c r="I60" s="29">
        <v>0.57566503702799998</v>
      </c>
      <c r="J60" s="30">
        <f t="shared" si="0"/>
        <v>7.4479523618438371E-4</v>
      </c>
      <c r="K60" s="28">
        <v>1.7109158930980899E-2</v>
      </c>
      <c r="L60" s="28">
        <f t="shared" si="1"/>
        <v>0.57373691964362517</v>
      </c>
      <c r="M60" s="28">
        <f t="shared" si="2"/>
        <v>0.57673628744837491</v>
      </c>
      <c r="N60" s="29">
        <v>1.7249368703195499E-2</v>
      </c>
      <c r="O60" s="29">
        <f t="shared" si="3"/>
        <v>0.57415306319721937</v>
      </c>
      <c r="P60" s="29">
        <f t="shared" si="4"/>
        <v>0.57717701085878059</v>
      </c>
      <c r="Q60" s="25" t="b">
        <f t="shared" si="5"/>
        <v>0</v>
      </c>
      <c r="R60" s="25" t="b">
        <f t="shared" si="6"/>
        <v>0</v>
      </c>
      <c r="S60" s="25" t="b">
        <f t="shared" si="7"/>
        <v>0</v>
      </c>
      <c r="T60" s="25" t="b">
        <f t="shared" si="8"/>
        <v>1</v>
      </c>
      <c r="U60" s="31" t="b">
        <f t="shared" si="9"/>
        <v>0</v>
      </c>
    </row>
    <row r="61" spans="1:21">
      <c r="A61" s="42">
        <v>47</v>
      </c>
      <c r="B61" s="26">
        <v>0.8</v>
      </c>
      <c r="C61" s="26">
        <v>0.4</v>
      </c>
      <c r="D61" s="27">
        <f t="shared" si="10"/>
        <v>0.4</v>
      </c>
      <c r="E61" s="26">
        <v>10</v>
      </c>
      <c r="F61" s="43">
        <v>100</v>
      </c>
      <c r="G61" s="24" t="str">
        <f t="shared" si="11"/>
        <v>weighted mean</v>
      </c>
      <c r="H61" s="28">
        <v>0.59555758710899998</v>
      </c>
      <c r="I61" s="29">
        <v>0.59570830047199996</v>
      </c>
      <c r="J61" s="30">
        <f t="shared" si="0"/>
        <v>2.5306261940443407E-4</v>
      </c>
      <c r="K61" s="28">
        <v>9.4655346497043193E-3</v>
      </c>
      <c r="L61" s="28">
        <f t="shared" si="1"/>
        <v>0.59424573093628097</v>
      </c>
      <c r="M61" s="28">
        <f t="shared" si="2"/>
        <v>0.59686944328171898</v>
      </c>
      <c r="N61" s="29">
        <v>9.5280058092401393E-3</v>
      </c>
      <c r="O61" s="29">
        <f t="shared" si="3"/>
        <v>0.5943877862382958</v>
      </c>
      <c r="P61" s="29">
        <f t="shared" si="4"/>
        <v>0.59702881470570413</v>
      </c>
      <c r="Q61" s="25" t="b">
        <f t="shared" si="5"/>
        <v>0</v>
      </c>
      <c r="R61" s="25" t="b">
        <f t="shared" si="6"/>
        <v>0</v>
      </c>
      <c r="S61" s="25" t="b">
        <f t="shared" si="7"/>
        <v>0</v>
      </c>
      <c r="T61" s="25" t="b">
        <f t="shared" si="8"/>
        <v>1</v>
      </c>
      <c r="U61" s="31" t="b">
        <f t="shared" si="9"/>
        <v>0</v>
      </c>
    </row>
    <row r="62" spans="1:21">
      <c r="A62" s="42">
        <v>48</v>
      </c>
      <c r="B62" s="26">
        <v>0.8</v>
      </c>
      <c r="C62" s="26">
        <v>0.4</v>
      </c>
      <c r="D62" s="27">
        <f t="shared" si="10"/>
        <v>0.4</v>
      </c>
      <c r="E62" s="26">
        <v>10</v>
      </c>
      <c r="F62" s="43">
        <v>250</v>
      </c>
      <c r="G62" s="24" t="str">
        <f t="shared" si="11"/>
        <v>weighted mean</v>
      </c>
      <c r="H62" s="28">
        <v>0.61248093880900001</v>
      </c>
      <c r="I62" s="29">
        <v>0.61250957017300001</v>
      </c>
      <c r="J62" s="30">
        <f t="shared" si="0"/>
        <v>4.6746538848495632E-5</v>
      </c>
      <c r="K62" s="28">
        <v>4.86123535079827E-3</v>
      </c>
      <c r="L62" s="28">
        <f t="shared" si="1"/>
        <v>0.61113347311625466</v>
      </c>
      <c r="M62" s="28">
        <f t="shared" si="2"/>
        <v>0.61382840450174536</v>
      </c>
      <c r="N62" s="29">
        <v>4.9016497443504399E-3</v>
      </c>
      <c r="O62" s="29">
        <f t="shared" si="3"/>
        <v>0.61115090218189327</v>
      </c>
      <c r="P62" s="29">
        <f t="shared" si="4"/>
        <v>0.61386823816410674</v>
      </c>
      <c r="Q62" s="25" t="b">
        <f t="shared" si="5"/>
        <v>0</v>
      </c>
      <c r="R62" s="25" t="b">
        <f t="shared" si="6"/>
        <v>0</v>
      </c>
      <c r="S62" s="25" t="b">
        <f t="shared" si="7"/>
        <v>0</v>
      </c>
      <c r="T62" s="25" t="b">
        <f t="shared" si="8"/>
        <v>1</v>
      </c>
      <c r="U62" s="31" t="b">
        <f t="shared" si="9"/>
        <v>0</v>
      </c>
    </row>
    <row r="63" spans="1:21">
      <c r="A63" s="42">
        <v>49</v>
      </c>
      <c r="B63" s="26">
        <v>0.8</v>
      </c>
      <c r="C63" s="26">
        <v>0.4</v>
      </c>
      <c r="D63" s="27">
        <f t="shared" si="10"/>
        <v>0.4</v>
      </c>
      <c r="E63" s="26">
        <v>10</v>
      </c>
      <c r="F63" s="43">
        <v>500</v>
      </c>
      <c r="G63" s="24" t="str">
        <f t="shared" si="11"/>
        <v>weighted mean</v>
      </c>
      <c r="H63" s="28">
        <v>0.62039799407899998</v>
      </c>
      <c r="I63" s="29">
        <v>0.62038112627800002</v>
      </c>
      <c r="J63" s="30">
        <f t="shared" si="0"/>
        <v>-2.7188677527891295E-5</v>
      </c>
      <c r="K63" s="28">
        <v>2.9128309811678799E-3</v>
      </c>
      <c r="L63" s="28">
        <f t="shared" si="1"/>
        <v>0.61912138961515162</v>
      </c>
      <c r="M63" s="28">
        <f t="shared" si="2"/>
        <v>0.62167459854284834</v>
      </c>
      <c r="N63" s="29">
        <v>2.8834910906461501E-3</v>
      </c>
      <c r="O63" s="29">
        <f t="shared" si="3"/>
        <v>0.61911738058812482</v>
      </c>
      <c r="P63" s="29">
        <f t="shared" si="4"/>
        <v>0.62164487196787521</v>
      </c>
      <c r="Q63" s="25" t="b">
        <f t="shared" si="5"/>
        <v>0</v>
      </c>
      <c r="R63" s="25" t="b">
        <f t="shared" si="6"/>
        <v>1</v>
      </c>
      <c r="S63" s="25" t="b">
        <f t="shared" si="7"/>
        <v>0</v>
      </c>
      <c r="T63" s="25" t="b">
        <f t="shared" si="8"/>
        <v>0</v>
      </c>
      <c r="U63" s="31" t="b">
        <f t="shared" si="9"/>
        <v>0</v>
      </c>
    </row>
    <row r="64" spans="1:21">
      <c r="A64" s="42">
        <v>50</v>
      </c>
      <c r="B64" s="26">
        <v>0.8</v>
      </c>
      <c r="C64" s="26">
        <v>0.4</v>
      </c>
      <c r="D64" s="27">
        <f t="shared" si="10"/>
        <v>0.4</v>
      </c>
      <c r="E64" s="26">
        <v>10</v>
      </c>
      <c r="F64" s="43">
        <v>1000</v>
      </c>
      <c r="G64" s="24" t="str">
        <f t="shared" si="11"/>
        <v>weighted mean</v>
      </c>
      <c r="H64" s="28">
        <v>0.62716014247200003</v>
      </c>
      <c r="I64" s="29">
        <v>0.62720837642799998</v>
      </c>
      <c r="J64" s="30">
        <f t="shared" si="0"/>
        <v>7.6908516236118973E-5</v>
      </c>
      <c r="K64" s="28">
        <v>1.12728639127009E-3</v>
      </c>
      <c r="L64" s="28">
        <f t="shared" si="1"/>
        <v>0.62617203238361185</v>
      </c>
      <c r="M64" s="28">
        <f t="shared" si="2"/>
        <v>0.6281482525603882</v>
      </c>
      <c r="N64" s="29">
        <v>1.1988804562298599E-3</v>
      </c>
      <c r="O64" s="29">
        <f t="shared" si="3"/>
        <v>0.62615751137476583</v>
      </c>
      <c r="P64" s="29">
        <f t="shared" si="4"/>
        <v>0.62825924148123413</v>
      </c>
      <c r="Q64" s="25" t="b">
        <f t="shared" si="5"/>
        <v>0</v>
      </c>
      <c r="R64" s="25" t="b">
        <f t="shared" si="6"/>
        <v>0</v>
      </c>
      <c r="S64" s="25" t="b">
        <f t="shared" si="7"/>
        <v>0</v>
      </c>
      <c r="T64" s="25" t="b">
        <f t="shared" si="8"/>
        <v>1</v>
      </c>
      <c r="U64" s="31" t="b">
        <f t="shared" si="9"/>
        <v>0</v>
      </c>
    </row>
    <row r="65" spans="1:21">
      <c r="A65" s="42">
        <v>51</v>
      </c>
      <c r="B65" s="26">
        <v>0.9</v>
      </c>
      <c r="C65" s="26">
        <v>0.1</v>
      </c>
      <c r="D65" s="27">
        <f t="shared" si="10"/>
        <v>0.8</v>
      </c>
      <c r="E65" s="26">
        <v>2</v>
      </c>
      <c r="F65" s="43">
        <v>50</v>
      </c>
      <c r="G65" s="24" t="str">
        <f t="shared" si="11"/>
        <v>weighted mean</v>
      </c>
      <c r="H65" s="28">
        <v>0.697942159176</v>
      </c>
      <c r="I65" s="29">
        <v>0.70198962740899995</v>
      </c>
      <c r="J65" s="30">
        <f t="shared" si="0"/>
        <v>5.7991456452185768E-3</v>
      </c>
      <c r="K65" s="28">
        <v>3.1761319042519401E-2</v>
      </c>
      <c r="L65" s="28">
        <f t="shared" si="1"/>
        <v>0.695158156813382</v>
      </c>
      <c r="M65" s="28">
        <f t="shared" si="2"/>
        <v>0.700726161538618</v>
      </c>
      <c r="N65" s="29">
        <v>3.12310761855445E-2</v>
      </c>
      <c r="O65" s="29">
        <f t="shared" si="3"/>
        <v>0.69925210288203499</v>
      </c>
      <c r="P65" s="29">
        <f t="shared" si="4"/>
        <v>0.70472715193596491</v>
      </c>
      <c r="Q65" s="25" t="b">
        <f t="shared" si="5"/>
        <v>0</v>
      </c>
      <c r="R65" s="25" t="b">
        <f t="shared" si="6"/>
        <v>0</v>
      </c>
      <c r="S65" s="25" t="b">
        <f t="shared" si="7"/>
        <v>0</v>
      </c>
      <c r="T65" s="25" t="b">
        <f t="shared" si="8"/>
        <v>0</v>
      </c>
      <c r="U65" s="31" t="b">
        <f t="shared" si="9"/>
        <v>1</v>
      </c>
    </row>
    <row r="66" spans="1:21">
      <c r="A66" s="42">
        <v>52</v>
      </c>
      <c r="B66" s="26">
        <v>0.9</v>
      </c>
      <c r="C66" s="26">
        <v>0.1</v>
      </c>
      <c r="D66" s="27">
        <f t="shared" si="10"/>
        <v>0.8</v>
      </c>
      <c r="E66" s="26">
        <v>2</v>
      </c>
      <c r="F66" s="43">
        <v>100</v>
      </c>
      <c r="G66" s="24" t="str">
        <f t="shared" si="11"/>
        <v>weighted mean</v>
      </c>
      <c r="H66" s="28">
        <v>0.73518868264299997</v>
      </c>
      <c r="I66" s="29">
        <v>0.73714545476899995</v>
      </c>
      <c r="J66" s="30">
        <f t="shared" si="0"/>
        <v>2.6615917412729979E-3</v>
      </c>
      <c r="K66" s="28">
        <v>1.9210334643290201E-2</v>
      </c>
      <c r="L66" s="28">
        <f t="shared" si="1"/>
        <v>0.73252626609555382</v>
      </c>
      <c r="M66" s="28">
        <f t="shared" si="2"/>
        <v>0.73785109919044611</v>
      </c>
      <c r="N66" s="29">
        <v>1.8872100205096099E-2</v>
      </c>
      <c r="O66" s="29">
        <f t="shared" si="3"/>
        <v>0.73452991512306987</v>
      </c>
      <c r="P66" s="29">
        <f t="shared" si="4"/>
        <v>0.73976099441493004</v>
      </c>
      <c r="Q66" s="25" t="b">
        <f t="shared" si="5"/>
        <v>0</v>
      </c>
      <c r="R66" s="25" t="b">
        <f t="shared" si="6"/>
        <v>0</v>
      </c>
      <c r="S66" s="25" t="b">
        <f t="shared" si="7"/>
        <v>0</v>
      </c>
      <c r="T66" s="25" t="b">
        <f t="shared" si="8"/>
        <v>1</v>
      </c>
      <c r="U66" s="31" t="b">
        <f t="shared" si="9"/>
        <v>0</v>
      </c>
    </row>
    <row r="67" spans="1:21">
      <c r="A67" s="42">
        <v>53</v>
      </c>
      <c r="B67" s="26">
        <v>0.9</v>
      </c>
      <c r="C67" s="26">
        <v>0.1</v>
      </c>
      <c r="D67" s="27">
        <f t="shared" si="10"/>
        <v>0.8</v>
      </c>
      <c r="E67" s="26">
        <v>2</v>
      </c>
      <c r="F67" s="43">
        <v>250</v>
      </c>
      <c r="G67" s="24" t="str">
        <f t="shared" si="11"/>
        <v>weighted mean</v>
      </c>
      <c r="H67" s="28">
        <v>0.76308643815199995</v>
      </c>
      <c r="I67" s="29">
        <v>0.76371366243399996</v>
      </c>
      <c r="J67" s="30">
        <f t="shared" si="0"/>
        <v>8.2195705576814195E-4</v>
      </c>
      <c r="K67" s="28">
        <v>1.1173089134321801E-2</v>
      </c>
      <c r="L67" s="28">
        <f t="shared" si="1"/>
        <v>0.75998941585127711</v>
      </c>
      <c r="M67" s="28">
        <f t="shared" si="2"/>
        <v>0.76618346045272279</v>
      </c>
      <c r="N67" s="29">
        <v>1.1028208175062299E-2</v>
      </c>
      <c r="O67" s="29">
        <f t="shared" si="3"/>
        <v>0.76065679908631001</v>
      </c>
      <c r="P67" s="29">
        <f t="shared" si="4"/>
        <v>0.76677052578168992</v>
      </c>
      <c r="Q67" s="25" t="b">
        <f t="shared" si="5"/>
        <v>0</v>
      </c>
      <c r="R67" s="25" t="b">
        <f t="shared" si="6"/>
        <v>0</v>
      </c>
      <c r="S67" s="25" t="b">
        <f t="shared" si="7"/>
        <v>0</v>
      </c>
      <c r="T67" s="25" t="b">
        <f t="shared" si="8"/>
        <v>1</v>
      </c>
      <c r="U67" s="31" t="b">
        <f t="shared" si="9"/>
        <v>0</v>
      </c>
    </row>
    <row r="68" spans="1:21">
      <c r="A68" s="42">
        <v>54</v>
      </c>
      <c r="B68" s="26">
        <v>0.9</v>
      </c>
      <c r="C68" s="26">
        <v>0.1</v>
      </c>
      <c r="D68" s="27">
        <f t="shared" si="10"/>
        <v>0.8</v>
      </c>
      <c r="E68" s="26">
        <v>2</v>
      </c>
      <c r="F68" s="43">
        <v>500</v>
      </c>
      <c r="G68" s="24" t="str">
        <f t="shared" si="11"/>
        <v>weighted mean</v>
      </c>
      <c r="H68" s="28">
        <v>0.77597780348800005</v>
      </c>
      <c r="I68" s="29">
        <v>0.775997109425</v>
      </c>
      <c r="J68" s="30">
        <f t="shared" si="0"/>
        <v>2.4879496440706689E-5</v>
      </c>
      <c r="K68" s="28">
        <v>6.9082287542452398E-3</v>
      </c>
      <c r="L68" s="28">
        <f t="shared" si="1"/>
        <v>0.77295013874467233</v>
      </c>
      <c r="M68" s="28">
        <f t="shared" si="2"/>
        <v>0.77900546823132777</v>
      </c>
      <c r="N68" s="29">
        <v>7.1098786850015E-3</v>
      </c>
      <c r="O68" s="29">
        <f t="shared" si="3"/>
        <v>0.77288106770291776</v>
      </c>
      <c r="P68" s="29">
        <f t="shared" si="4"/>
        <v>0.77911315114708224</v>
      </c>
      <c r="Q68" s="25" t="b">
        <f t="shared" si="5"/>
        <v>0</v>
      </c>
      <c r="R68" s="25" t="b">
        <f t="shared" si="6"/>
        <v>0</v>
      </c>
      <c r="S68" s="25" t="b">
        <f t="shared" si="7"/>
        <v>0</v>
      </c>
      <c r="T68" s="25" t="b">
        <f t="shared" si="8"/>
        <v>1</v>
      </c>
      <c r="U68" s="31" t="b">
        <f t="shared" si="9"/>
        <v>0</v>
      </c>
    </row>
    <row r="69" spans="1:21">
      <c r="A69" s="42">
        <v>55</v>
      </c>
      <c r="B69" s="26">
        <v>0.9</v>
      </c>
      <c r="C69" s="26">
        <v>0.1</v>
      </c>
      <c r="D69" s="27">
        <f t="shared" si="10"/>
        <v>0.8</v>
      </c>
      <c r="E69" s="26">
        <v>2</v>
      </c>
      <c r="F69" s="43">
        <v>1000</v>
      </c>
      <c r="G69" s="24" t="str">
        <f t="shared" si="11"/>
        <v>weighted mean</v>
      </c>
      <c r="H69" s="28">
        <v>0.78521082533300002</v>
      </c>
      <c r="I69" s="29">
        <v>0.78516813488100001</v>
      </c>
      <c r="J69" s="30">
        <f t="shared" si="0"/>
        <v>-5.4368139896568903E-5</v>
      </c>
      <c r="K69" s="28">
        <v>1.9169124409817301E-3</v>
      </c>
      <c r="L69" s="28">
        <f t="shared" si="1"/>
        <v>0.78353057749521959</v>
      </c>
      <c r="M69" s="28">
        <f t="shared" si="2"/>
        <v>0.78689107317078044</v>
      </c>
      <c r="N69" s="29">
        <v>1.7328491157817801E-3</v>
      </c>
      <c r="O69" s="29">
        <f t="shared" si="3"/>
        <v>0.7836492256612857</v>
      </c>
      <c r="P69" s="29">
        <f t="shared" si="4"/>
        <v>0.78668704410071433</v>
      </c>
      <c r="Q69" s="25" t="b">
        <f t="shared" si="5"/>
        <v>0</v>
      </c>
      <c r="R69" s="25" t="b">
        <f t="shared" si="6"/>
        <v>1</v>
      </c>
      <c r="S69" s="25" t="b">
        <f t="shared" si="7"/>
        <v>0</v>
      </c>
      <c r="T69" s="25" t="b">
        <f t="shared" si="8"/>
        <v>0</v>
      </c>
      <c r="U69" s="31" t="b">
        <f t="shared" si="9"/>
        <v>0</v>
      </c>
    </row>
    <row r="70" spans="1:21">
      <c r="A70" s="42">
        <v>56</v>
      </c>
      <c r="B70" s="26">
        <v>0.9</v>
      </c>
      <c r="C70" s="26">
        <v>0.1</v>
      </c>
      <c r="D70" s="27">
        <f t="shared" si="10"/>
        <v>0.8</v>
      </c>
      <c r="E70" s="26">
        <v>10</v>
      </c>
      <c r="F70" s="43">
        <v>50</v>
      </c>
      <c r="G70" s="24" t="str">
        <f t="shared" si="11"/>
        <v>weighted mean</v>
      </c>
      <c r="H70" s="28">
        <v>0.70322890094099999</v>
      </c>
      <c r="I70" s="29">
        <v>0.70394038322800001</v>
      </c>
      <c r="J70" s="30">
        <f t="shared" si="0"/>
        <v>1.011736414769041E-3</v>
      </c>
      <c r="K70" s="28">
        <v>3.10668579146944E-2</v>
      </c>
      <c r="L70" s="28">
        <f t="shared" si="1"/>
        <v>0.70050577078013232</v>
      </c>
      <c r="M70" s="28">
        <f t="shared" si="2"/>
        <v>0.70595203110186766</v>
      </c>
      <c r="N70" s="29">
        <v>3.0865109071993101E-2</v>
      </c>
      <c r="O70" s="29">
        <f t="shared" si="3"/>
        <v>0.70123493713289742</v>
      </c>
      <c r="P70" s="29">
        <f t="shared" si="4"/>
        <v>0.7066458293231026</v>
      </c>
      <c r="Q70" s="25" t="b">
        <f t="shared" si="5"/>
        <v>0</v>
      </c>
      <c r="R70" s="25" t="b">
        <f t="shared" si="6"/>
        <v>0</v>
      </c>
      <c r="S70" s="25" t="b">
        <f t="shared" si="7"/>
        <v>0</v>
      </c>
      <c r="T70" s="25" t="b">
        <f t="shared" si="8"/>
        <v>1</v>
      </c>
      <c r="U70" s="31" t="b">
        <f t="shared" si="9"/>
        <v>0</v>
      </c>
    </row>
    <row r="71" spans="1:21">
      <c r="A71" s="42">
        <v>57</v>
      </c>
      <c r="B71" s="26">
        <v>0.9</v>
      </c>
      <c r="C71" s="26">
        <v>0.1</v>
      </c>
      <c r="D71" s="27">
        <f t="shared" si="10"/>
        <v>0.8</v>
      </c>
      <c r="E71" s="26">
        <v>10</v>
      </c>
      <c r="F71" s="43">
        <v>100</v>
      </c>
      <c r="G71" s="24" t="str">
        <f t="shared" si="11"/>
        <v>weighted mean</v>
      </c>
      <c r="H71" s="28">
        <v>0.73618683486799996</v>
      </c>
      <c r="I71" s="29">
        <v>0.73658326751600001</v>
      </c>
      <c r="J71" s="30">
        <f t="shared" si="0"/>
        <v>5.3849461743108449E-4</v>
      </c>
      <c r="K71" s="28">
        <v>2.0503278653096601E-2</v>
      </c>
      <c r="L71" s="28">
        <f t="shared" si="1"/>
        <v>0.73334522542305625</v>
      </c>
      <c r="M71" s="28">
        <f t="shared" si="2"/>
        <v>0.73902844431294368</v>
      </c>
      <c r="N71" s="29">
        <v>2.04496479233734E-2</v>
      </c>
      <c r="O71" s="29">
        <f t="shared" si="3"/>
        <v>0.73374909091097906</v>
      </c>
      <c r="P71" s="29">
        <f t="shared" si="4"/>
        <v>0.73941744412102095</v>
      </c>
      <c r="Q71" s="25" t="b">
        <f t="shared" si="5"/>
        <v>0</v>
      </c>
      <c r="R71" s="25" t="b">
        <f t="shared" si="6"/>
        <v>0</v>
      </c>
      <c r="S71" s="25" t="b">
        <f t="shared" si="7"/>
        <v>0</v>
      </c>
      <c r="T71" s="25" t="b">
        <f t="shared" si="8"/>
        <v>1</v>
      </c>
      <c r="U71" s="31" t="b">
        <f t="shared" si="9"/>
        <v>0</v>
      </c>
    </row>
    <row r="72" spans="1:21">
      <c r="A72" s="42">
        <v>58</v>
      </c>
      <c r="B72" s="26">
        <v>0.9</v>
      </c>
      <c r="C72" s="26">
        <v>0.1</v>
      </c>
      <c r="D72" s="27">
        <f t="shared" si="10"/>
        <v>0.8</v>
      </c>
      <c r="E72" s="26">
        <v>10</v>
      </c>
      <c r="F72" s="43">
        <v>250</v>
      </c>
      <c r="G72" s="24" t="str">
        <f t="shared" si="11"/>
        <v>weighted mean</v>
      </c>
      <c r="H72" s="28">
        <v>0.76276455860299996</v>
      </c>
      <c r="I72" s="29">
        <v>0.76283883915499995</v>
      </c>
      <c r="J72" s="30">
        <f t="shared" si="0"/>
        <v>9.7383329052450881E-5</v>
      </c>
      <c r="K72" s="28">
        <v>1.0125943140434E-2</v>
      </c>
      <c r="L72" s="28">
        <f t="shared" si="1"/>
        <v>0.75995779036327993</v>
      </c>
      <c r="M72" s="28">
        <f t="shared" si="2"/>
        <v>0.76557132684272</v>
      </c>
      <c r="N72" s="29">
        <v>1.0000157354783301E-2</v>
      </c>
      <c r="O72" s="29">
        <f t="shared" si="3"/>
        <v>0.76006693695622807</v>
      </c>
      <c r="P72" s="29">
        <f t="shared" si="4"/>
        <v>0.76561074135377183</v>
      </c>
      <c r="Q72" s="25" t="b">
        <f t="shared" si="5"/>
        <v>0</v>
      </c>
      <c r="R72" s="25" t="b">
        <f t="shared" si="6"/>
        <v>0</v>
      </c>
      <c r="S72" s="25" t="b">
        <f t="shared" si="7"/>
        <v>0</v>
      </c>
      <c r="T72" s="25" t="b">
        <f t="shared" si="8"/>
        <v>1</v>
      </c>
      <c r="U72" s="31" t="b">
        <f t="shared" si="9"/>
        <v>0</v>
      </c>
    </row>
    <row r="73" spans="1:21">
      <c r="A73" s="42">
        <v>59</v>
      </c>
      <c r="B73" s="26">
        <v>0.9</v>
      </c>
      <c r="C73" s="26">
        <v>0.1</v>
      </c>
      <c r="D73" s="27">
        <f t="shared" si="10"/>
        <v>0.8</v>
      </c>
      <c r="E73" s="26">
        <v>10</v>
      </c>
      <c r="F73" s="43">
        <v>500</v>
      </c>
      <c r="G73" s="24" t="str">
        <f t="shared" si="11"/>
        <v>weighted mean</v>
      </c>
      <c r="H73" s="28">
        <v>0.77782882595900005</v>
      </c>
      <c r="I73" s="29">
        <v>0.77791024268800002</v>
      </c>
      <c r="J73" s="30">
        <f t="shared" si="0"/>
        <v>1.04671781609009E-4</v>
      </c>
      <c r="K73" s="28">
        <v>4.6544954160392497E-3</v>
      </c>
      <c r="L73" s="28">
        <f t="shared" si="1"/>
        <v>0.77578890340135997</v>
      </c>
      <c r="M73" s="28">
        <f t="shared" si="2"/>
        <v>0.77986874851664012</v>
      </c>
      <c r="N73" s="29">
        <v>4.7832701956778897E-3</v>
      </c>
      <c r="O73" s="29">
        <f t="shared" si="3"/>
        <v>0.7758138820947923</v>
      </c>
      <c r="P73" s="29">
        <f t="shared" si="4"/>
        <v>0.78000660328120774</v>
      </c>
      <c r="Q73" s="25" t="b">
        <f t="shared" si="5"/>
        <v>0</v>
      </c>
      <c r="R73" s="25" t="b">
        <f t="shared" si="6"/>
        <v>0</v>
      </c>
      <c r="S73" s="25" t="b">
        <f t="shared" si="7"/>
        <v>0</v>
      </c>
      <c r="T73" s="25" t="b">
        <f t="shared" si="8"/>
        <v>1</v>
      </c>
      <c r="U73" s="31" t="b">
        <f t="shared" si="9"/>
        <v>0</v>
      </c>
    </row>
    <row r="74" spans="1:21">
      <c r="A74" s="42">
        <v>60</v>
      </c>
      <c r="B74" s="26">
        <v>0.9</v>
      </c>
      <c r="C74" s="26">
        <v>0.1</v>
      </c>
      <c r="D74" s="27">
        <f t="shared" si="10"/>
        <v>0.8</v>
      </c>
      <c r="E74" s="26">
        <v>10</v>
      </c>
      <c r="F74" s="43">
        <v>1000</v>
      </c>
      <c r="G74" s="24" t="str">
        <f t="shared" si="11"/>
        <v>weighted mean</v>
      </c>
      <c r="H74" s="28">
        <v>0.78661400095400003</v>
      </c>
      <c r="I74" s="29">
        <v>0.78671060054099995</v>
      </c>
      <c r="J74" s="30">
        <f t="shared" si="0"/>
        <v>1.2280430666472799E-4</v>
      </c>
      <c r="K74" s="28">
        <v>5.8025505830192796E-4</v>
      </c>
      <c r="L74" s="28">
        <f t="shared" si="1"/>
        <v>0.78610538497017679</v>
      </c>
      <c r="M74" s="28">
        <f t="shared" si="2"/>
        <v>0.78712261693782326</v>
      </c>
      <c r="N74" s="29">
        <v>5.3988322667688701E-4</v>
      </c>
      <c r="O74" s="29">
        <f t="shared" si="3"/>
        <v>0.78623737202785349</v>
      </c>
      <c r="P74" s="29">
        <f t="shared" si="4"/>
        <v>0.78718382905414641</v>
      </c>
      <c r="Q74" s="25" t="b">
        <f t="shared" si="5"/>
        <v>0</v>
      </c>
      <c r="R74" s="25" t="b">
        <f t="shared" si="6"/>
        <v>0</v>
      </c>
      <c r="S74" s="25" t="b">
        <f t="shared" si="7"/>
        <v>0</v>
      </c>
      <c r="T74" s="25" t="b">
        <f t="shared" si="8"/>
        <v>1</v>
      </c>
      <c r="U74" s="31" t="b">
        <f t="shared" si="9"/>
        <v>0</v>
      </c>
    </row>
    <row r="75" spans="1:21">
      <c r="A75" s="42">
        <v>61</v>
      </c>
      <c r="B75" s="26">
        <v>1</v>
      </c>
      <c r="C75" s="26">
        <v>0</v>
      </c>
      <c r="D75" s="27">
        <f t="shared" si="10"/>
        <v>1</v>
      </c>
      <c r="E75" s="26">
        <v>2</v>
      </c>
      <c r="F75" s="43">
        <v>50</v>
      </c>
      <c r="G75" s="24" t="str">
        <f t="shared" si="11"/>
        <v>weighted mean</v>
      </c>
      <c r="H75" s="28">
        <v>0.87129382671099997</v>
      </c>
      <c r="I75" s="29">
        <v>0.87683681010400005</v>
      </c>
      <c r="J75" s="30">
        <f t="shared" si="0"/>
        <v>6.361784306361939E-3</v>
      </c>
      <c r="K75" s="28">
        <v>4.9678582488180099E-2</v>
      </c>
      <c r="L75" s="28">
        <f t="shared" si="1"/>
        <v>0.86693930696219945</v>
      </c>
      <c r="M75" s="28">
        <f t="shared" si="2"/>
        <v>0.8756483464598005</v>
      </c>
      <c r="N75" s="29">
        <v>4.8806672663521899E-2</v>
      </c>
      <c r="O75" s="29">
        <f t="shared" si="3"/>
        <v>0.87255871662101636</v>
      </c>
      <c r="P75" s="29">
        <f t="shared" si="4"/>
        <v>0.88111490358698374</v>
      </c>
      <c r="Q75" s="25" t="b">
        <f t="shared" si="5"/>
        <v>0</v>
      </c>
      <c r="R75" s="25" t="b">
        <f t="shared" si="6"/>
        <v>0</v>
      </c>
      <c r="S75" s="25" t="b">
        <f t="shared" si="7"/>
        <v>0</v>
      </c>
      <c r="T75" s="25" t="b">
        <f t="shared" si="8"/>
        <v>0</v>
      </c>
      <c r="U75" s="31" t="b">
        <f t="shared" si="9"/>
        <v>1</v>
      </c>
    </row>
    <row r="76" spans="1:21">
      <c r="A76" s="42">
        <v>62</v>
      </c>
      <c r="B76" s="26">
        <v>1</v>
      </c>
      <c r="C76" s="26">
        <v>0</v>
      </c>
      <c r="D76" s="27">
        <f t="shared" si="10"/>
        <v>1</v>
      </c>
      <c r="E76" s="26">
        <v>2</v>
      </c>
      <c r="F76" s="43">
        <v>100</v>
      </c>
      <c r="G76" s="24" t="str">
        <f t="shared" si="11"/>
        <v>weighted mean</v>
      </c>
      <c r="H76" s="28">
        <v>0.92462483965499997</v>
      </c>
      <c r="I76" s="29">
        <v>0.92705864179499997</v>
      </c>
      <c r="J76" s="30">
        <f t="shared" si="0"/>
        <v>2.6322050150719587E-3</v>
      </c>
      <c r="K76" s="28">
        <v>2.7480785537780699E-2</v>
      </c>
      <c r="L76" s="28">
        <f t="shared" si="1"/>
        <v>0.92081619709300477</v>
      </c>
      <c r="M76" s="28">
        <f t="shared" si="2"/>
        <v>0.92843348221699518</v>
      </c>
      <c r="N76" s="29">
        <v>2.76482531967332E-2</v>
      </c>
      <c r="O76" s="29">
        <f t="shared" si="3"/>
        <v>0.92322678939961889</v>
      </c>
      <c r="P76" s="29">
        <f t="shared" si="4"/>
        <v>0.93089049419038106</v>
      </c>
      <c r="Q76" s="25" t="b">
        <f t="shared" si="5"/>
        <v>0</v>
      </c>
      <c r="R76" s="25" t="b">
        <f t="shared" si="6"/>
        <v>0</v>
      </c>
      <c r="S76" s="25" t="b">
        <f t="shared" si="7"/>
        <v>0</v>
      </c>
      <c r="T76" s="25" t="b">
        <f t="shared" si="8"/>
        <v>1</v>
      </c>
      <c r="U76" s="31" t="b">
        <f t="shared" si="9"/>
        <v>0</v>
      </c>
    </row>
    <row r="77" spans="1:21">
      <c r="A77" s="42">
        <v>63</v>
      </c>
      <c r="B77" s="26">
        <v>1</v>
      </c>
      <c r="C77" s="26">
        <v>0</v>
      </c>
      <c r="D77" s="27">
        <f t="shared" si="10"/>
        <v>1</v>
      </c>
      <c r="E77" s="26">
        <v>2</v>
      </c>
      <c r="F77" s="43">
        <v>250</v>
      </c>
      <c r="G77" s="24" t="str">
        <f t="shared" si="11"/>
        <v>weighted mean</v>
      </c>
      <c r="H77" s="28">
        <v>0.95696314560600004</v>
      </c>
      <c r="I77" s="29">
        <v>0.95810048175200002</v>
      </c>
      <c r="J77" s="30">
        <f t="shared" si="0"/>
        <v>1.1884847929851644E-3</v>
      </c>
      <c r="K77" s="28">
        <v>1.53882862359141E-2</v>
      </c>
      <c r="L77" s="28">
        <f t="shared" si="1"/>
        <v>0.95269773027908433</v>
      </c>
      <c r="M77" s="28">
        <f t="shared" si="2"/>
        <v>0.96122856093291575</v>
      </c>
      <c r="N77" s="29">
        <v>1.54701125314343E-2</v>
      </c>
      <c r="O77" s="29">
        <f t="shared" si="3"/>
        <v>0.95381238533313517</v>
      </c>
      <c r="P77" s="29">
        <f t="shared" si="4"/>
        <v>0.96238857817086487</v>
      </c>
      <c r="Q77" s="25" t="b">
        <f t="shared" si="5"/>
        <v>0</v>
      </c>
      <c r="R77" s="25" t="b">
        <f t="shared" si="6"/>
        <v>0</v>
      </c>
      <c r="S77" s="25" t="b">
        <f t="shared" si="7"/>
        <v>0</v>
      </c>
      <c r="T77" s="25" t="b">
        <f t="shared" si="8"/>
        <v>1</v>
      </c>
      <c r="U77" s="31" t="b">
        <f t="shared" si="9"/>
        <v>0</v>
      </c>
    </row>
    <row r="78" spans="1:21">
      <c r="A78" s="42">
        <v>64</v>
      </c>
      <c r="B78" s="26">
        <v>1</v>
      </c>
      <c r="C78" s="26">
        <v>0</v>
      </c>
      <c r="D78" s="27">
        <f t="shared" si="10"/>
        <v>1</v>
      </c>
      <c r="E78" s="26">
        <v>2</v>
      </c>
      <c r="F78" s="43">
        <v>500</v>
      </c>
      <c r="G78" s="24" t="str">
        <f t="shared" si="11"/>
        <v>weighted mean</v>
      </c>
      <c r="H78" s="28">
        <v>0.97580886345999995</v>
      </c>
      <c r="I78" s="29">
        <v>0.97636802189000005</v>
      </c>
      <c r="J78" s="30">
        <f t="shared" si="0"/>
        <v>5.7302044584576161E-4</v>
      </c>
      <c r="K78" s="28">
        <v>7.6191927693193698E-3</v>
      </c>
      <c r="L78" s="28">
        <f t="shared" si="1"/>
        <v>0.97246960499868884</v>
      </c>
      <c r="M78" s="28">
        <f t="shared" si="2"/>
        <v>0.97914812192131107</v>
      </c>
      <c r="N78" s="29">
        <v>7.8238906200312694E-3</v>
      </c>
      <c r="O78" s="29">
        <f t="shared" si="3"/>
        <v>0.9729390506401171</v>
      </c>
      <c r="P78" s="29">
        <f t="shared" si="4"/>
        <v>0.979796993139883</v>
      </c>
      <c r="Q78" s="25" t="b">
        <f t="shared" si="5"/>
        <v>0</v>
      </c>
      <c r="R78" s="25" t="b">
        <f t="shared" si="6"/>
        <v>0</v>
      </c>
      <c r="S78" s="25" t="b">
        <f t="shared" si="7"/>
        <v>0</v>
      </c>
      <c r="T78" s="25" t="b">
        <f t="shared" si="8"/>
        <v>1</v>
      </c>
      <c r="U78" s="31" t="b">
        <f t="shared" si="9"/>
        <v>0</v>
      </c>
    </row>
    <row r="79" spans="1:21">
      <c r="A79" s="42">
        <v>65</v>
      </c>
      <c r="B79" s="26">
        <v>1</v>
      </c>
      <c r="C79" s="26">
        <v>0</v>
      </c>
      <c r="D79" s="27">
        <f t="shared" si="10"/>
        <v>1</v>
      </c>
      <c r="E79" s="26">
        <v>2</v>
      </c>
      <c r="F79" s="43">
        <v>1000</v>
      </c>
      <c r="G79" s="24" t="str">
        <f t="shared" si="11"/>
        <v>weighted mean</v>
      </c>
      <c r="H79" s="28">
        <v>0.98519938005700003</v>
      </c>
      <c r="I79" s="29">
        <v>0.98564055505299997</v>
      </c>
      <c r="J79" s="30">
        <f t="shared" ref="J79:J142" si="12">IF($H79=0,"-",($I79-$H79)/$H79)</f>
        <v>4.4780275437689886E-4</v>
      </c>
      <c r="K79" s="28">
        <v>2.2974209493026401E-3</v>
      </c>
      <c r="L79" s="28">
        <f t="shared" ref="L79:L142" si="13">$H79-1.96*($K79/IF($F79&lt;=250,IF($F79&lt;=100,IF($F79&lt;=50,SQRT(500),SQRT(200)),SQRT(50)),IF($F79&lt;=500,SQRT(20),SQRT(5))))</f>
        <v>0.98318560180609549</v>
      </c>
      <c r="M79" s="28">
        <f t="shared" ref="M79:M142" si="14">$H79+1.96*($K79/IF($F79&lt;=250,IF($F79&lt;=100,IF($F79&lt;=50,SQRT(500),SQRT(200)),SQRT(50)),IF($F79&lt;=500,SQRT(20),SQRT(5))))</f>
        <v>0.98721315830790457</v>
      </c>
      <c r="N79" s="29">
        <v>2.4859419523807101E-3</v>
      </c>
      <c r="O79" s="29">
        <f t="shared" ref="O79:O142" si="15">$I79-1.96*($N79/IF($F79&lt;=250,IF($F79&lt;=100,IF($F79&lt;=50,SQRT(500),SQRT(200)),SQRT(50)),IF($F79&lt;=500,SQRT(20),SQRT(5))))</f>
        <v>0.98346153085709243</v>
      </c>
      <c r="P79" s="29">
        <f t="shared" ref="P79:P142" si="16">$I79+1.96*($N79/IF($F79&lt;=250,IF($F79&lt;=100,IF($F79&lt;=50,SQRT(500),SQRT(200)),SQRT(50)),IF($F79&lt;=500,SQRT(20),SQRT(5))))</f>
        <v>0.98781957924890751</v>
      </c>
      <c r="Q79" s="25" t="b">
        <f t="shared" ref="Q79:Q142" si="17">IF($I79&lt;$L79,TRUE,FALSE)</f>
        <v>0</v>
      </c>
      <c r="R79" s="25" t="b">
        <f t="shared" ref="R79:R142" si="18">IF(AND($I79&lt;$H79,$I79&gt;=$L79),TRUE,FALSE)</f>
        <v>0</v>
      </c>
      <c r="S79" s="25" t="b">
        <f t="shared" ref="S79:S142" si="19">IF($I79=$H79,TRUE,FALSE)</f>
        <v>0</v>
      </c>
      <c r="T79" s="25" t="b">
        <f t="shared" ref="T79:T142" si="20">IF(AND($I79&gt;$H79,$I79&lt;=$M79),TRUE,FALSE)</f>
        <v>1</v>
      </c>
      <c r="U79" s="31" t="b">
        <f t="shared" ref="U79:U142" si="21">IF($I79&gt;$M79,TRUE,FALSE)</f>
        <v>0</v>
      </c>
    </row>
    <row r="80" spans="1:21">
      <c r="A80" s="42">
        <v>66</v>
      </c>
      <c r="B80" s="26">
        <v>1</v>
      </c>
      <c r="C80" s="26">
        <v>0</v>
      </c>
      <c r="D80" s="27">
        <f t="shared" ref="D80:D94" si="22">$B80-$C80</f>
        <v>1</v>
      </c>
      <c r="E80" s="26">
        <v>10</v>
      </c>
      <c r="F80" s="43">
        <v>50</v>
      </c>
      <c r="G80" s="24" t="str">
        <f t="shared" ref="G80:G94" si="23">$E$4</f>
        <v>weighted mean</v>
      </c>
      <c r="H80" s="28">
        <v>0.88283863152599995</v>
      </c>
      <c r="I80" s="29">
        <v>0.88418317105999999</v>
      </c>
      <c r="J80" s="30">
        <f t="shared" si="12"/>
        <v>1.5229731527221315E-3</v>
      </c>
      <c r="K80" s="28">
        <v>4.7596117501791997E-2</v>
      </c>
      <c r="L80" s="28">
        <f t="shared" si="13"/>
        <v>0.87866664788139626</v>
      </c>
      <c r="M80" s="28">
        <f t="shared" si="14"/>
        <v>0.88701061517060364</v>
      </c>
      <c r="N80" s="29">
        <v>4.76628151960189E-2</v>
      </c>
      <c r="O80" s="29">
        <f t="shared" si="15"/>
        <v>0.8800053411047295</v>
      </c>
      <c r="P80" s="29">
        <f t="shared" si="16"/>
        <v>0.88836100101527049</v>
      </c>
      <c r="Q80" s="25" t="b">
        <f t="shared" si="17"/>
        <v>0</v>
      </c>
      <c r="R80" s="25" t="b">
        <f t="shared" si="18"/>
        <v>0</v>
      </c>
      <c r="S80" s="25" t="b">
        <f t="shared" si="19"/>
        <v>0</v>
      </c>
      <c r="T80" s="25" t="b">
        <f t="shared" si="20"/>
        <v>1</v>
      </c>
      <c r="U80" s="31" t="b">
        <f t="shared" si="21"/>
        <v>0</v>
      </c>
    </row>
    <row r="81" spans="1:21">
      <c r="A81" s="42">
        <v>67</v>
      </c>
      <c r="B81" s="26">
        <v>1</v>
      </c>
      <c r="C81" s="26">
        <v>0</v>
      </c>
      <c r="D81" s="27">
        <f t="shared" si="22"/>
        <v>1</v>
      </c>
      <c r="E81" s="26">
        <v>10</v>
      </c>
      <c r="F81" s="43">
        <v>100</v>
      </c>
      <c r="G81" s="24" t="str">
        <f t="shared" si="23"/>
        <v>weighted mean</v>
      </c>
      <c r="H81" s="28">
        <v>0.93024397213599996</v>
      </c>
      <c r="I81" s="29">
        <v>0.93108680802300003</v>
      </c>
      <c r="J81" s="30">
        <f t="shared" si="12"/>
        <v>9.0603746140356569E-4</v>
      </c>
      <c r="K81" s="28">
        <v>2.5065143137178201E-2</v>
      </c>
      <c r="L81" s="28">
        <f t="shared" si="13"/>
        <v>0.92677012052999275</v>
      </c>
      <c r="M81" s="28">
        <f t="shared" si="14"/>
        <v>0.93371782374200718</v>
      </c>
      <c r="N81" s="29">
        <v>2.4831163343466901E-2</v>
      </c>
      <c r="O81" s="29">
        <f t="shared" si="15"/>
        <v>0.92764538436195643</v>
      </c>
      <c r="P81" s="29">
        <f t="shared" si="16"/>
        <v>0.93452823168404364</v>
      </c>
      <c r="Q81" s="25" t="b">
        <f t="shared" si="17"/>
        <v>0</v>
      </c>
      <c r="R81" s="25" t="b">
        <f t="shared" si="18"/>
        <v>0</v>
      </c>
      <c r="S81" s="25" t="b">
        <f t="shared" si="19"/>
        <v>0</v>
      </c>
      <c r="T81" s="25" t="b">
        <f t="shared" si="20"/>
        <v>1</v>
      </c>
      <c r="U81" s="31" t="b">
        <f t="shared" si="21"/>
        <v>0</v>
      </c>
    </row>
    <row r="82" spans="1:21">
      <c r="A82" s="42">
        <v>68</v>
      </c>
      <c r="B82" s="26">
        <v>1</v>
      </c>
      <c r="C82" s="26">
        <v>0</v>
      </c>
      <c r="D82" s="27">
        <f t="shared" si="22"/>
        <v>1</v>
      </c>
      <c r="E82" s="26">
        <v>10</v>
      </c>
      <c r="F82" s="43">
        <v>250</v>
      </c>
      <c r="G82" s="24" t="str">
        <f t="shared" si="23"/>
        <v>weighted mean</v>
      </c>
      <c r="H82" s="28">
        <v>0.96189499536</v>
      </c>
      <c r="I82" s="29">
        <v>0.96219737866499999</v>
      </c>
      <c r="J82" s="30">
        <f t="shared" si="12"/>
        <v>3.1436207326020709E-4</v>
      </c>
      <c r="K82" s="28">
        <v>1.26565239465783E-2</v>
      </c>
      <c r="L82" s="28">
        <f t="shared" si="13"/>
        <v>0.95838678590772086</v>
      </c>
      <c r="M82" s="28">
        <f t="shared" si="14"/>
        <v>0.96540320481227915</v>
      </c>
      <c r="N82" s="29">
        <v>1.2630430838413E-2</v>
      </c>
      <c r="O82" s="29">
        <f t="shared" si="15"/>
        <v>0.95869640185330141</v>
      </c>
      <c r="P82" s="29">
        <f t="shared" si="16"/>
        <v>0.96569835547669858</v>
      </c>
      <c r="Q82" s="25" t="b">
        <f t="shared" si="17"/>
        <v>0</v>
      </c>
      <c r="R82" s="25" t="b">
        <f t="shared" si="18"/>
        <v>0</v>
      </c>
      <c r="S82" s="25" t="b">
        <f t="shared" si="19"/>
        <v>0</v>
      </c>
      <c r="T82" s="25" t="b">
        <f t="shared" si="20"/>
        <v>1</v>
      </c>
      <c r="U82" s="31" t="b">
        <f t="shared" si="21"/>
        <v>0</v>
      </c>
    </row>
    <row r="83" spans="1:21">
      <c r="A83" s="42">
        <v>69</v>
      </c>
      <c r="B83" s="26">
        <v>1</v>
      </c>
      <c r="C83" s="26">
        <v>0</v>
      </c>
      <c r="D83" s="27">
        <f t="shared" si="22"/>
        <v>1</v>
      </c>
      <c r="E83" s="26">
        <v>10</v>
      </c>
      <c r="F83" s="43">
        <v>500</v>
      </c>
      <c r="G83" s="24" t="str">
        <f t="shared" si="23"/>
        <v>weighted mean</v>
      </c>
      <c r="H83" s="28">
        <v>0.97640966337099999</v>
      </c>
      <c r="I83" s="29">
        <v>0.97650096228500005</v>
      </c>
      <c r="J83" s="30">
        <f t="shared" si="12"/>
        <v>9.3504721865262299E-5</v>
      </c>
      <c r="K83" s="28">
        <v>7.2844280365172501E-3</v>
      </c>
      <c r="L83" s="28">
        <f t="shared" si="13"/>
        <v>0.97321712202269584</v>
      </c>
      <c r="M83" s="28">
        <f t="shared" si="14"/>
        <v>0.97960220471930415</v>
      </c>
      <c r="N83" s="29">
        <v>7.3303341306282998E-3</v>
      </c>
      <c r="O83" s="29">
        <f t="shared" si="15"/>
        <v>0.97328830170388125</v>
      </c>
      <c r="P83" s="29">
        <f t="shared" si="16"/>
        <v>0.97971362286611885</v>
      </c>
      <c r="Q83" s="25" t="b">
        <f t="shared" si="17"/>
        <v>0</v>
      </c>
      <c r="R83" s="25" t="b">
        <f t="shared" si="18"/>
        <v>0</v>
      </c>
      <c r="S83" s="25" t="b">
        <f t="shared" si="19"/>
        <v>0</v>
      </c>
      <c r="T83" s="25" t="b">
        <f t="shared" si="20"/>
        <v>1</v>
      </c>
      <c r="U83" s="31" t="b">
        <f t="shared" si="21"/>
        <v>0</v>
      </c>
    </row>
    <row r="84" spans="1:21">
      <c r="A84" s="42">
        <v>70</v>
      </c>
      <c r="B84" s="26">
        <v>1</v>
      </c>
      <c r="C84" s="26">
        <v>0</v>
      </c>
      <c r="D84" s="27">
        <f t="shared" si="22"/>
        <v>1</v>
      </c>
      <c r="E84" s="26">
        <v>10</v>
      </c>
      <c r="F84" s="43">
        <v>1000</v>
      </c>
      <c r="G84" s="24" t="str">
        <f t="shared" si="23"/>
        <v>weighted mean</v>
      </c>
      <c r="H84" s="28">
        <v>0.98624807788500002</v>
      </c>
      <c r="I84" s="29">
        <v>0.98628441131599998</v>
      </c>
      <c r="J84" s="30">
        <f t="shared" si="12"/>
        <v>3.6840052533105219E-5</v>
      </c>
      <c r="K84" s="28">
        <v>4.3899495303648499E-3</v>
      </c>
      <c r="L84" s="28">
        <f t="shared" si="13"/>
        <v>0.98240011746246592</v>
      </c>
      <c r="M84" s="28">
        <f t="shared" si="14"/>
        <v>0.99009603830753412</v>
      </c>
      <c r="N84" s="29">
        <v>4.3941696669798601E-3</v>
      </c>
      <c r="O84" s="29">
        <f t="shared" si="15"/>
        <v>0.98243275178062639</v>
      </c>
      <c r="P84" s="29">
        <f t="shared" si="16"/>
        <v>0.99013607085137356</v>
      </c>
      <c r="Q84" s="25" t="b">
        <f t="shared" si="17"/>
        <v>0</v>
      </c>
      <c r="R84" s="25" t="b">
        <f t="shared" si="18"/>
        <v>0</v>
      </c>
      <c r="S84" s="25" t="b">
        <f t="shared" si="19"/>
        <v>0</v>
      </c>
      <c r="T84" s="25" t="b">
        <f t="shared" si="20"/>
        <v>1</v>
      </c>
      <c r="U84" s="31" t="b">
        <f t="shared" si="21"/>
        <v>0</v>
      </c>
    </row>
    <row r="85" spans="1:21">
      <c r="A85" s="42">
        <v>71</v>
      </c>
      <c r="B85" s="26">
        <v>1</v>
      </c>
      <c r="C85" s="26">
        <v>0.9</v>
      </c>
      <c r="D85" s="27">
        <f t="shared" si="22"/>
        <v>9.9999999999999978E-2</v>
      </c>
      <c r="E85" s="26">
        <v>2</v>
      </c>
      <c r="F85" s="43">
        <v>50</v>
      </c>
      <c r="G85" s="24" t="str">
        <f t="shared" si="23"/>
        <v>weighted mean</v>
      </c>
      <c r="H85" s="28">
        <v>0.97548807228400003</v>
      </c>
      <c r="I85" s="29">
        <v>0.97613573771600004</v>
      </c>
      <c r="J85" s="30">
        <f t="shared" si="12"/>
        <v>6.6393987830478762E-4</v>
      </c>
      <c r="K85" s="28">
        <v>8.1792509975055806E-3</v>
      </c>
      <c r="L85" s="28">
        <f t="shared" si="13"/>
        <v>0.97477112932357013</v>
      </c>
      <c r="M85" s="28">
        <f t="shared" si="14"/>
        <v>0.97620501524442993</v>
      </c>
      <c r="N85" s="29">
        <v>8.1853515720470508E-3</v>
      </c>
      <c r="O85" s="29">
        <f t="shared" si="15"/>
        <v>0.97541826001663468</v>
      </c>
      <c r="P85" s="29">
        <f t="shared" si="16"/>
        <v>0.97685321541536541</v>
      </c>
      <c r="Q85" s="25" t="b">
        <f t="shared" si="17"/>
        <v>0</v>
      </c>
      <c r="R85" s="25" t="b">
        <f t="shared" si="18"/>
        <v>0</v>
      </c>
      <c r="S85" s="25" t="b">
        <f t="shared" si="19"/>
        <v>0</v>
      </c>
      <c r="T85" s="25" t="b">
        <f t="shared" si="20"/>
        <v>1</v>
      </c>
      <c r="U85" s="31" t="b">
        <f t="shared" si="21"/>
        <v>0</v>
      </c>
    </row>
    <row r="86" spans="1:21">
      <c r="A86" s="42">
        <v>72</v>
      </c>
      <c r="B86" s="26">
        <v>1</v>
      </c>
      <c r="C86" s="26">
        <v>0.9</v>
      </c>
      <c r="D86" s="27">
        <f t="shared" si="22"/>
        <v>9.9999999999999978E-2</v>
      </c>
      <c r="E86" s="26">
        <v>2</v>
      </c>
      <c r="F86" s="43">
        <v>100</v>
      </c>
      <c r="G86" s="24" t="str">
        <f t="shared" si="23"/>
        <v>weighted mean</v>
      </c>
      <c r="H86" s="28">
        <v>0.98472027734000001</v>
      </c>
      <c r="I86" s="29">
        <v>0.98502471657099999</v>
      </c>
      <c r="J86" s="30">
        <f t="shared" si="12"/>
        <v>3.0916315831574077E-4</v>
      </c>
      <c r="K86" s="28">
        <v>5.5982696971409998E-3</v>
      </c>
      <c r="L86" s="28">
        <f t="shared" si="13"/>
        <v>0.98394439674471113</v>
      </c>
      <c r="M86" s="28">
        <f t="shared" si="14"/>
        <v>0.98549615793528889</v>
      </c>
      <c r="N86" s="29">
        <v>5.6241413294152304E-3</v>
      </c>
      <c r="O86" s="29">
        <f t="shared" si="15"/>
        <v>0.98424525035041333</v>
      </c>
      <c r="P86" s="29">
        <f t="shared" si="16"/>
        <v>0.98580418279158666</v>
      </c>
      <c r="Q86" s="25" t="b">
        <f t="shared" si="17"/>
        <v>0</v>
      </c>
      <c r="R86" s="25" t="b">
        <f t="shared" si="18"/>
        <v>0</v>
      </c>
      <c r="S86" s="25" t="b">
        <f t="shared" si="19"/>
        <v>0</v>
      </c>
      <c r="T86" s="25" t="b">
        <f t="shared" si="20"/>
        <v>1</v>
      </c>
      <c r="U86" s="31" t="b">
        <f t="shared" si="21"/>
        <v>0</v>
      </c>
    </row>
    <row r="87" spans="1:21">
      <c r="A87" s="42">
        <v>73</v>
      </c>
      <c r="B87" s="26">
        <v>1</v>
      </c>
      <c r="C87" s="26">
        <v>0.9</v>
      </c>
      <c r="D87" s="27">
        <f t="shared" si="22"/>
        <v>9.9999999999999978E-2</v>
      </c>
      <c r="E87" s="26">
        <v>2</v>
      </c>
      <c r="F87" s="43">
        <v>250</v>
      </c>
      <c r="G87" s="24" t="str">
        <f t="shared" si="23"/>
        <v>weighted mean</v>
      </c>
      <c r="H87" s="28">
        <v>0.99128944196500002</v>
      </c>
      <c r="I87" s="29">
        <v>0.99144479435300004</v>
      </c>
      <c r="J87" s="30">
        <f t="shared" si="12"/>
        <v>1.5671748474599772E-4</v>
      </c>
      <c r="K87" s="28">
        <v>2.2695911236537301E-3</v>
      </c>
      <c r="L87" s="28">
        <f t="shared" si="13"/>
        <v>0.99066034340156994</v>
      </c>
      <c r="M87" s="28">
        <f t="shared" si="14"/>
        <v>0.99191854052843009</v>
      </c>
      <c r="N87" s="29">
        <v>2.2735298750126299E-3</v>
      </c>
      <c r="O87" s="29">
        <f t="shared" si="15"/>
        <v>0.99081460402339416</v>
      </c>
      <c r="P87" s="29">
        <f t="shared" si="16"/>
        <v>0.99207498468260591</v>
      </c>
      <c r="Q87" s="25" t="b">
        <f t="shared" si="17"/>
        <v>0</v>
      </c>
      <c r="R87" s="25" t="b">
        <f t="shared" si="18"/>
        <v>0</v>
      </c>
      <c r="S87" s="25" t="b">
        <f t="shared" si="19"/>
        <v>0</v>
      </c>
      <c r="T87" s="25" t="b">
        <f t="shared" si="20"/>
        <v>1</v>
      </c>
      <c r="U87" s="31" t="b">
        <f t="shared" si="21"/>
        <v>0</v>
      </c>
    </row>
    <row r="88" spans="1:21">
      <c r="A88" s="42">
        <v>74</v>
      </c>
      <c r="B88" s="26">
        <v>1</v>
      </c>
      <c r="C88" s="26">
        <v>0.9</v>
      </c>
      <c r="D88" s="27">
        <f t="shared" si="22"/>
        <v>9.9999999999999978E-2</v>
      </c>
      <c r="E88" s="26">
        <v>2</v>
      </c>
      <c r="F88" s="43">
        <v>500</v>
      </c>
      <c r="G88" s="24" t="str">
        <f t="shared" si="23"/>
        <v>weighted mean</v>
      </c>
      <c r="H88" s="28">
        <v>0.99417532931800001</v>
      </c>
      <c r="I88" s="29">
        <v>0.99425251428500006</v>
      </c>
      <c r="J88" s="30">
        <f t="shared" si="12"/>
        <v>7.7637177994541539E-5</v>
      </c>
      <c r="K88" s="28">
        <v>1.77330053889468E-3</v>
      </c>
      <c r="L88" s="28">
        <f t="shared" si="13"/>
        <v>0.99339814609029697</v>
      </c>
      <c r="M88" s="28">
        <f t="shared" si="14"/>
        <v>0.99495251254570305</v>
      </c>
      <c r="N88" s="29">
        <v>1.7596475814920299E-3</v>
      </c>
      <c r="O88" s="29">
        <f t="shared" si="15"/>
        <v>0.9934813147297028</v>
      </c>
      <c r="P88" s="29">
        <f t="shared" si="16"/>
        <v>0.99502371384029731</v>
      </c>
      <c r="Q88" s="25" t="b">
        <f t="shared" si="17"/>
        <v>0</v>
      </c>
      <c r="R88" s="25" t="b">
        <f t="shared" si="18"/>
        <v>0</v>
      </c>
      <c r="S88" s="25" t="b">
        <f t="shared" si="19"/>
        <v>0</v>
      </c>
      <c r="T88" s="25" t="b">
        <f t="shared" si="20"/>
        <v>1</v>
      </c>
      <c r="U88" s="31" t="b">
        <f t="shared" si="21"/>
        <v>0</v>
      </c>
    </row>
    <row r="89" spans="1:21">
      <c r="A89" s="42">
        <v>75</v>
      </c>
      <c r="B89" s="26">
        <v>1</v>
      </c>
      <c r="C89" s="26">
        <v>0.9</v>
      </c>
      <c r="D89" s="27">
        <f t="shared" si="22"/>
        <v>9.9999999999999978E-2</v>
      </c>
      <c r="E89" s="26">
        <v>2</v>
      </c>
      <c r="F89" s="43">
        <v>1000</v>
      </c>
      <c r="G89" s="24" t="str">
        <f t="shared" si="23"/>
        <v>weighted mean</v>
      </c>
      <c r="H89" s="28">
        <v>0.99703707271800002</v>
      </c>
      <c r="I89" s="29">
        <v>0.99707076085299995</v>
      </c>
      <c r="J89" s="30">
        <f t="shared" si="12"/>
        <v>3.3788247119132072E-5</v>
      </c>
      <c r="K89" s="28">
        <v>8.2408875655067102E-4</v>
      </c>
      <c r="L89" s="28">
        <f t="shared" si="13"/>
        <v>0.9963147270741769</v>
      </c>
      <c r="M89" s="28">
        <f t="shared" si="14"/>
        <v>0.99775941836182314</v>
      </c>
      <c r="N89" s="29">
        <v>8.3456928435693097E-4</v>
      </c>
      <c r="O89" s="29">
        <f t="shared" si="15"/>
        <v>0.99633922862151181</v>
      </c>
      <c r="P89" s="29">
        <f t="shared" si="16"/>
        <v>0.99780229308448809</v>
      </c>
      <c r="Q89" s="25" t="b">
        <f t="shared" si="17"/>
        <v>0</v>
      </c>
      <c r="R89" s="25" t="b">
        <f t="shared" si="18"/>
        <v>0</v>
      </c>
      <c r="S89" s="25" t="b">
        <f t="shared" si="19"/>
        <v>0</v>
      </c>
      <c r="T89" s="25" t="b">
        <f t="shared" si="20"/>
        <v>1</v>
      </c>
      <c r="U89" s="31" t="b">
        <f t="shared" si="21"/>
        <v>0</v>
      </c>
    </row>
    <row r="90" spans="1:21">
      <c r="A90" s="42">
        <v>76</v>
      </c>
      <c r="B90" s="26">
        <v>1</v>
      </c>
      <c r="C90" s="26">
        <v>0.9</v>
      </c>
      <c r="D90" s="27">
        <f t="shared" si="22"/>
        <v>9.9999999999999978E-2</v>
      </c>
      <c r="E90" s="26">
        <v>10</v>
      </c>
      <c r="F90" s="43">
        <v>50</v>
      </c>
      <c r="G90" s="24" t="str">
        <f t="shared" si="23"/>
        <v>weighted mean</v>
      </c>
      <c r="H90" s="28">
        <v>0.97727762740799995</v>
      </c>
      <c r="I90" s="29">
        <v>0.97742907842299998</v>
      </c>
      <c r="J90" s="30">
        <f t="shared" si="12"/>
        <v>1.5497235458230456E-4</v>
      </c>
      <c r="K90" s="28">
        <v>7.3965596396077101E-3</v>
      </c>
      <c r="L90" s="28">
        <f t="shared" si="13"/>
        <v>0.97662929036997126</v>
      </c>
      <c r="M90" s="28">
        <f t="shared" si="14"/>
        <v>0.97792596444602864</v>
      </c>
      <c r="N90" s="29">
        <v>7.4106231683560599E-3</v>
      </c>
      <c r="O90" s="29">
        <f t="shared" si="15"/>
        <v>0.97677950866232488</v>
      </c>
      <c r="P90" s="29">
        <f t="shared" si="16"/>
        <v>0.97807864818367507</v>
      </c>
      <c r="Q90" s="25" t="b">
        <f t="shared" si="17"/>
        <v>0</v>
      </c>
      <c r="R90" s="25" t="b">
        <f t="shared" si="18"/>
        <v>0</v>
      </c>
      <c r="S90" s="25" t="b">
        <f t="shared" si="19"/>
        <v>0</v>
      </c>
      <c r="T90" s="25" t="b">
        <f t="shared" si="20"/>
        <v>1</v>
      </c>
      <c r="U90" s="31" t="b">
        <f t="shared" si="21"/>
        <v>0</v>
      </c>
    </row>
    <row r="91" spans="1:21">
      <c r="A91" s="42">
        <v>77</v>
      </c>
      <c r="B91" s="26">
        <v>1</v>
      </c>
      <c r="C91" s="26">
        <v>0.9</v>
      </c>
      <c r="D91" s="27">
        <f t="shared" si="22"/>
        <v>9.9999999999999978E-2</v>
      </c>
      <c r="E91" s="26">
        <v>10</v>
      </c>
      <c r="F91" s="43">
        <v>100</v>
      </c>
      <c r="G91" s="24" t="str">
        <f t="shared" si="23"/>
        <v>weighted mean</v>
      </c>
      <c r="H91" s="28">
        <v>0.98450473323900001</v>
      </c>
      <c r="I91" s="29">
        <v>0.98458641411799996</v>
      </c>
      <c r="J91" s="30">
        <f t="shared" si="12"/>
        <v>8.2966466531073354E-5</v>
      </c>
      <c r="K91" s="28">
        <v>5.0281213220296998E-3</v>
      </c>
      <c r="L91" s="28">
        <f t="shared" si="13"/>
        <v>0.9838078711770466</v>
      </c>
      <c r="M91" s="28">
        <f t="shared" si="14"/>
        <v>0.98520159530095341</v>
      </c>
      <c r="N91" s="29">
        <v>5.0341184629631702E-3</v>
      </c>
      <c r="O91" s="29">
        <f t="shared" si="15"/>
        <v>0.98388872089471824</v>
      </c>
      <c r="P91" s="29">
        <f t="shared" si="16"/>
        <v>0.98528410734128169</v>
      </c>
      <c r="Q91" s="25" t="b">
        <f t="shared" si="17"/>
        <v>0</v>
      </c>
      <c r="R91" s="25" t="b">
        <f t="shared" si="18"/>
        <v>0</v>
      </c>
      <c r="S91" s="25" t="b">
        <f t="shared" si="19"/>
        <v>0</v>
      </c>
      <c r="T91" s="25" t="b">
        <f t="shared" si="20"/>
        <v>1</v>
      </c>
      <c r="U91" s="31" t="b">
        <f t="shared" si="21"/>
        <v>0</v>
      </c>
    </row>
    <row r="92" spans="1:21">
      <c r="A92" s="42">
        <v>78</v>
      </c>
      <c r="B92" s="26">
        <v>1</v>
      </c>
      <c r="C92" s="26">
        <v>0.9</v>
      </c>
      <c r="D92" s="27">
        <f t="shared" si="22"/>
        <v>9.9999999999999978E-2</v>
      </c>
      <c r="E92" s="26">
        <v>10</v>
      </c>
      <c r="F92" s="43">
        <v>250</v>
      </c>
      <c r="G92" s="24" t="str">
        <f t="shared" si="23"/>
        <v>weighted mean</v>
      </c>
      <c r="H92" s="28">
        <v>0.99190069116099999</v>
      </c>
      <c r="I92" s="29">
        <v>0.99192460946899996</v>
      </c>
      <c r="J92" s="30">
        <f t="shared" si="12"/>
        <v>2.4113611587440896E-5</v>
      </c>
      <c r="K92" s="28">
        <v>2.3738271703740701E-3</v>
      </c>
      <c r="L92" s="28">
        <f t="shared" si="13"/>
        <v>0.99124269983950175</v>
      </c>
      <c r="M92" s="28">
        <f t="shared" si="14"/>
        <v>0.99255868248249823</v>
      </c>
      <c r="N92" s="29">
        <v>2.3941773177805202E-3</v>
      </c>
      <c r="O92" s="29">
        <f t="shared" si="15"/>
        <v>0.99126097737442787</v>
      </c>
      <c r="P92" s="29">
        <f t="shared" si="16"/>
        <v>0.99258824156357206</v>
      </c>
      <c r="Q92" s="25" t="b">
        <f t="shared" si="17"/>
        <v>0</v>
      </c>
      <c r="R92" s="25" t="b">
        <f t="shared" si="18"/>
        <v>0</v>
      </c>
      <c r="S92" s="25" t="b">
        <f t="shared" si="19"/>
        <v>0</v>
      </c>
      <c r="T92" s="25" t="b">
        <f t="shared" si="20"/>
        <v>1</v>
      </c>
      <c r="U92" s="31" t="b">
        <f t="shared" si="21"/>
        <v>0</v>
      </c>
    </row>
    <row r="93" spans="1:21">
      <c r="A93" s="42">
        <v>79</v>
      </c>
      <c r="B93" s="26">
        <v>1</v>
      </c>
      <c r="C93" s="26">
        <v>0.9</v>
      </c>
      <c r="D93" s="27">
        <f t="shared" si="22"/>
        <v>9.9999999999999978E-2</v>
      </c>
      <c r="E93" s="26">
        <v>10</v>
      </c>
      <c r="F93" s="43">
        <v>500</v>
      </c>
      <c r="G93" s="24" t="str">
        <f t="shared" si="23"/>
        <v>weighted mean</v>
      </c>
      <c r="H93" s="28">
        <v>0.99486752265599998</v>
      </c>
      <c r="I93" s="29">
        <v>0.99488263903100005</v>
      </c>
      <c r="J93" s="30">
        <f t="shared" si="12"/>
        <v>1.5194359707021111E-5</v>
      </c>
      <c r="K93" s="28">
        <v>1.08751348449986E-3</v>
      </c>
      <c r="L93" s="28">
        <f t="shared" si="13"/>
        <v>0.99439089885675325</v>
      </c>
      <c r="M93" s="28">
        <f t="shared" si="14"/>
        <v>0.99534414645524671</v>
      </c>
      <c r="N93" s="29">
        <v>1.0816045352419E-3</v>
      </c>
      <c r="O93" s="29">
        <f t="shared" si="15"/>
        <v>0.9944086049429478</v>
      </c>
      <c r="P93" s="29">
        <f t="shared" si="16"/>
        <v>0.99535667311905229</v>
      </c>
      <c r="Q93" s="25" t="b">
        <f t="shared" si="17"/>
        <v>0</v>
      </c>
      <c r="R93" s="25" t="b">
        <f t="shared" si="18"/>
        <v>0</v>
      </c>
      <c r="S93" s="25" t="b">
        <f t="shared" si="19"/>
        <v>0</v>
      </c>
      <c r="T93" s="25" t="b">
        <f t="shared" si="20"/>
        <v>1</v>
      </c>
      <c r="U93" s="31" t="b">
        <f t="shared" si="21"/>
        <v>0</v>
      </c>
    </row>
    <row r="94" spans="1:21" ht="15" thickBot="1">
      <c r="A94" s="44">
        <v>80</v>
      </c>
      <c r="B94" s="34">
        <v>1</v>
      </c>
      <c r="C94" s="34">
        <v>0.9</v>
      </c>
      <c r="D94" s="35">
        <f t="shared" si="22"/>
        <v>9.9999999999999978E-2</v>
      </c>
      <c r="E94" s="34">
        <v>10</v>
      </c>
      <c r="F94" s="45">
        <v>1000</v>
      </c>
      <c r="G94" s="32" t="str">
        <f t="shared" si="23"/>
        <v>weighted mean</v>
      </c>
      <c r="H94" s="36">
        <v>0.99681476227599997</v>
      </c>
      <c r="I94" s="37">
        <v>0.99682842829999996</v>
      </c>
      <c r="J94" s="38">
        <f t="shared" si="12"/>
        <v>1.3709692630141923E-5</v>
      </c>
      <c r="K94" s="36">
        <v>5.0595509418632203E-4</v>
      </c>
      <c r="L94" s="36">
        <f t="shared" si="13"/>
        <v>0.99637127308220808</v>
      </c>
      <c r="M94" s="36">
        <f t="shared" si="14"/>
        <v>0.99725825146979186</v>
      </c>
      <c r="N94" s="37">
        <v>5.0237643124919902E-4</v>
      </c>
      <c r="O94" s="37">
        <f t="shared" si="15"/>
        <v>0.99638807594257772</v>
      </c>
      <c r="P94" s="37">
        <f t="shared" si="16"/>
        <v>0.99726878065742219</v>
      </c>
      <c r="Q94" s="33" t="b">
        <f t="shared" si="17"/>
        <v>0</v>
      </c>
      <c r="R94" s="33" t="b">
        <f t="shared" si="18"/>
        <v>0</v>
      </c>
      <c r="S94" s="33" t="b">
        <f t="shared" si="19"/>
        <v>0</v>
      </c>
      <c r="T94" s="33" t="b">
        <f t="shared" si="20"/>
        <v>1</v>
      </c>
      <c r="U94" s="39" t="b">
        <f t="shared" si="21"/>
        <v>0</v>
      </c>
    </row>
    <row r="95" spans="1:21">
      <c r="A95" s="40">
        <v>1</v>
      </c>
      <c r="B95" s="18">
        <v>0.1</v>
      </c>
      <c r="C95" s="18">
        <v>0</v>
      </c>
      <c r="D95" s="19">
        <f>$B95-$C95</f>
        <v>0.1</v>
      </c>
      <c r="E95" s="18">
        <v>2</v>
      </c>
      <c r="F95" s="41">
        <v>50</v>
      </c>
      <c r="G95" s="16" t="str">
        <f>$F$4</f>
        <v>minimum</v>
      </c>
      <c r="H95" s="20">
        <v>6.41299858418325E-3</v>
      </c>
      <c r="I95" s="21">
        <v>6.57200932798091E-3</v>
      </c>
      <c r="J95" s="22">
        <f t="shared" si="12"/>
        <v>2.479506921923192E-2</v>
      </c>
      <c r="K95" s="20">
        <v>8.2681242354066902E-4</v>
      </c>
      <c r="L95" s="20">
        <f t="shared" si="13"/>
        <v>6.3405252798630612E-3</v>
      </c>
      <c r="M95" s="20">
        <f t="shared" si="14"/>
        <v>6.4854718885034388E-3</v>
      </c>
      <c r="N95" s="21">
        <v>8.1613394257329397E-4</v>
      </c>
      <c r="O95" s="21">
        <f t="shared" si="15"/>
        <v>6.5004720337868294E-3</v>
      </c>
      <c r="P95" s="21">
        <f t="shared" si="16"/>
        <v>6.6435466221749905E-3</v>
      </c>
      <c r="Q95" s="17" t="b">
        <f t="shared" si="17"/>
        <v>0</v>
      </c>
      <c r="R95" s="17" t="b">
        <f t="shared" si="18"/>
        <v>0</v>
      </c>
      <c r="S95" s="17" t="b">
        <f t="shared" si="19"/>
        <v>0</v>
      </c>
      <c r="T95" s="17" t="b">
        <f t="shared" si="20"/>
        <v>0</v>
      </c>
      <c r="U95" s="23" t="b">
        <f t="shared" si="21"/>
        <v>1</v>
      </c>
    </row>
    <row r="96" spans="1:21">
      <c r="A96" s="42">
        <v>2</v>
      </c>
      <c r="B96" s="26">
        <v>0.1</v>
      </c>
      <c r="C96" s="26">
        <v>0</v>
      </c>
      <c r="D96" s="27">
        <f t="shared" ref="D96:D159" si="24">$B96-$C96</f>
        <v>0.1</v>
      </c>
      <c r="E96" s="26">
        <v>2</v>
      </c>
      <c r="F96" s="43">
        <v>100</v>
      </c>
      <c r="G96" s="24" t="str">
        <f t="shared" ref="G96:G159" si="25">$F$4</f>
        <v>minimum</v>
      </c>
      <c r="H96" s="28">
        <v>7.4815380186519101E-3</v>
      </c>
      <c r="I96" s="29">
        <v>7.5897453435516101E-3</v>
      </c>
      <c r="J96" s="30">
        <f t="shared" si="12"/>
        <v>1.4463246010370166E-2</v>
      </c>
      <c r="K96" s="28">
        <v>4.7687653362186397E-4</v>
      </c>
      <c r="L96" s="28">
        <f t="shared" si="13"/>
        <v>7.4154463030322105E-3</v>
      </c>
      <c r="M96" s="28">
        <f t="shared" si="14"/>
        <v>7.5476297342716098E-3</v>
      </c>
      <c r="N96" s="29">
        <v>4.7984138133408302E-4</v>
      </c>
      <c r="O96" s="29">
        <f t="shared" si="15"/>
        <v>7.5232427210031013E-3</v>
      </c>
      <c r="P96" s="29">
        <f t="shared" si="16"/>
        <v>7.6562479661001189E-3</v>
      </c>
      <c r="Q96" s="25" t="b">
        <f t="shared" si="17"/>
        <v>0</v>
      </c>
      <c r="R96" s="25" t="b">
        <f t="shared" si="18"/>
        <v>0</v>
      </c>
      <c r="S96" s="25" t="b">
        <f t="shared" si="19"/>
        <v>0</v>
      </c>
      <c r="T96" s="25" t="b">
        <f t="shared" si="20"/>
        <v>0</v>
      </c>
      <c r="U96" s="31" t="b">
        <f t="shared" si="21"/>
        <v>1</v>
      </c>
    </row>
    <row r="97" spans="1:21">
      <c r="A97" s="42">
        <v>3</v>
      </c>
      <c r="B97" s="26">
        <v>0.1</v>
      </c>
      <c r="C97" s="26">
        <v>0</v>
      </c>
      <c r="D97" s="27">
        <f t="shared" si="24"/>
        <v>0.1</v>
      </c>
      <c r="E97" s="26">
        <v>2</v>
      </c>
      <c r="F97" s="43">
        <v>250</v>
      </c>
      <c r="G97" s="24" t="str">
        <f t="shared" si="25"/>
        <v>minimum</v>
      </c>
      <c r="H97" s="28">
        <v>8.4661303603829896E-3</v>
      </c>
      <c r="I97" s="29">
        <v>8.5152239936222198E-3</v>
      </c>
      <c r="J97" s="30">
        <f t="shared" si="12"/>
        <v>5.7988279354830663E-3</v>
      </c>
      <c r="K97" s="28">
        <v>2.5639508935365298E-4</v>
      </c>
      <c r="L97" s="28">
        <f t="shared" si="13"/>
        <v>8.3950612674957899E-3</v>
      </c>
      <c r="M97" s="28">
        <f t="shared" si="14"/>
        <v>8.5371994532701893E-3</v>
      </c>
      <c r="N97" s="29">
        <v>2.5415381649396398E-4</v>
      </c>
      <c r="O97" s="29">
        <f t="shared" si="15"/>
        <v>8.444776149876149E-3</v>
      </c>
      <c r="P97" s="29">
        <f t="shared" si="16"/>
        <v>8.5856718373682906E-3</v>
      </c>
      <c r="Q97" s="25" t="b">
        <f t="shared" si="17"/>
        <v>0</v>
      </c>
      <c r="R97" s="25" t="b">
        <f t="shared" si="18"/>
        <v>0</v>
      </c>
      <c r="S97" s="25" t="b">
        <f t="shared" si="19"/>
        <v>0</v>
      </c>
      <c r="T97" s="25" t="b">
        <f t="shared" si="20"/>
        <v>1</v>
      </c>
      <c r="U97" s="31" t="b">
        <f t="shared" si="21"/>
        <v>0</v>
      </c>
    </row>
    <row r="98" spans="1:21">
      <c r="A98" s="42">
        <v>4</v>
      </c>
      <c r="B98" s="26">
        <v>0.1</v>
      </c>
      <c r="C98" s="26">
        <v>0</v>
      </c>
      <c r="D98" s="27">
        <f t="shared" si="24"/>
        <v>0.1</v>
      </c>
      <c r="E98" s="26">
        <v>2</v>
      </c>
      <c r="F98" s="43">
        <v>500</v>
      </c>
      <c r="G98" s="24" t="str">
        <f t="shared" si="25"/>
        <v>minimum</v>
      </c>
      <c r="H98" s="28">
        <v>8.9252187363271195E-3</v>
      </c>
      <c r="I98" s="29">
        <v>8.9714301379185697E-3</v>
      </c>
      <c r="J98" s="30">
        <f t="shared" si="12"/>
        <v>5.177621182925426E-3</v>
      </c>
      <c r="K98" s="28">
        <v>1.19885740032561E-4</v>
      </c>
      <c r="L98" s="28">
        <f t="shared" si="13"/>
        <v>8.8726764941349668E-3</v>
      </c>
      <c r="M98" s="28">
        <f t="shared" si="14"/>
        <v>8.9777609785192721E-3</v>
      </c>
      <c r="N98" s="29">
        <v>8.4459571319320993E-5</v>
      </c>
      <c r="O98" s="29">
        <f t="shared" si="15"/>
        <v>8.9344140987257532E-3</v>
      </c>
      <c r="P98" s="29">
        <f t="shared" si="16"/>
        <v>9.0084461771113861E-3</v>
      </c>
      <c r="Q98" s="25" t="b">
        <f t="shared" si="17"/>
        <v>0</v>
      </c>
      <c r="R98" s="25" t="b">
        <f t="shared" si="18"/>
        <v>0</v>
      </c>
      <c r="S98" s="25" t="b">
        <f t="shared" si="19"/>
        <v>0</v>
      </c>
      <c r="T98" s="25" t="b">
        <f t="shared" si="20"/>
        <v>1</v>
      </c>
      <c r="U98" s="31" t="b">
        <f t="shared" si="21"/>
        <v>0</v>
      </c>
    </row>
    <row r="99" spans="1:21">
      <c r="A99" s="42">
        <v>5</v>
      </c>
      <c r="B99" s="26">
        <v>0.1</v>
      </c>
      <c r="C99" s="26">
        <v>0</v>
      </c>
      <c r="D99" s="27">
        <f t="shared" si="24"/>
        <v>0.1</v>
      </c>
      <c r="E99" s="26">
        <v>2</v>
      </c>
      <c r="F99" s="43">
        <v>1000</v>
      </c>
      <c r="G99" s="24" t="str">
        <f t="shared" si="25"/>
        <v>minimum</v>
      </c>
      <c r="H99" s="28">
        <v>9.2348106646064198E-3</v>
      </c>
      <c r="I99" s="29">
        <v>9.2534876950680894E-3</v>
      </c>
      <c r="J99" s="30">
        <f t="shared" si="12"/>
        <v>2.0224594894242562E-3</v>
      </c>
      <c r="K99" s="28">
        <v>7.47365560145971E-5</v>
      </c>
      <c r="L99" s="28">
        <f t="shared" si="13"/>
        <v>9.1693011849024991E-3</v>
      </c>
      <c r="M99" s="28">
        <f t="shared" si="14"/>
        <v>9.3003201443103405E-3</v>
      </c>
      <c r="N99" s="29">
        <v>6.9407631035359107E-5</v>
      </c>
      <c r="O99" s="29">
        <f t="shared" si="15"/>
        <v>9.1926492240563921E-3</v>
      </c>
      <c r="P99" s="29">
        <f t="shared" si="16"/>
        <v>9.3143261660797866E-3</v>
      </c>
      <c r="Q99" s="25" t="b">
        <f t="shared" si="17"/>
        <v>0</v>
      </c>
      <c r="R99" s="25" t="b">
        <f t="shared" si="18"/>
        <v>0</v>
      </c>
      <c r="S99" s="25" t="b">
        <f t="shared" si="19"/>
        <v>0</v>
      </c>
      <c r="T99" s="25" t="b">
        <f t="shared" si="20"/>
        <v>1</v>
      </c>
      <c r="U99" s="31" t="b">
        <f t="shared" si="21"/>
        <v>0</v>
      </c>
    </row>
    <row r="100" spans="1:21">
      <c r="A100" s="42">
        <v>6</v>
      </c>
      <c r="B100" s="26">
        <v>0.1</v>
      </c>
      <c r="C100" s="26">
        <v>0</v>
      </c>
      <c r="D100" s="27">
        <f t="shared" si="24"/>
        <v>0.1</v>
      </c>
      <c r="E100" s="26">
        <v>10</v>
      </c>
      <c r="F100" s="43">
        <v>50</v>
      </c>
      <c r="G100" s="24" t="str">
        <f t="shared" si="25"/>
        <v>minimum</v>
      </c>
      <c r="H100" s="28">
        <v>7.2156846122290999E-3</v>
      </c>
      <c r="I100" s="29">
        <v>7.2618921714782897E-3</v>
      </c>
      <c r="J100" s="30">
        <f t="shared" si="12"/>
        <v>6.4037664798815563E-3</v>
      </c>
      <c r="K100" s="28">
        <v>5.75981948969219E-4</v>
      </c>
      <c r="L100" s="28">
        <f t="shared" si="13"/>
        <v>7.1651975683941467E-3</v>
      </c>
      <c r="M100" s="28">
        <f t="shared" si="14"/>
        <v>7.266171656064053E-3</v>
      </c>
      <c r="N100" s="29">
        <v>5.7555294753278E-4</v>
      </c>
      <c r="O100" s="29">
        <f t="shared" si="15"/>
        <v>7.21144273127721E-3</v>
      </c>
      <c r="P100" s="29">
        <f t="shared" si="16"/>
        <v>7.3123416116793695E-3</v>
      </c>
      <c r="Q100" s="25" t="b">
        <f t="shared" si="17"/>
        <v>0</v>
      </c>
      <c r="R100" s="25" t="b">
        <f t="shared" si="18"/>
        <v>0</v>
      </c>
      <c r="S100" s="25" t="b">
        <f t="shared" si="19"/>
        <v>0</v>
      </c>
      <c r="T100" s="25" t="b">
        <f t="shared" si="20"/>
        <v>1</v>
      </c>
      <c r="U100" s="31" t="b">
        <f t="shared" si="21"/>
        <v>0</v>
      </c>
    </row>
    <row r="101" spans="1:21">
      <c r="A101" s="42">
        <v>7</v>
      </c>
      <c r="B101" s="26">
        <v>0.1</v>
      </c>
      <c r="C101" s="26">
        <v>0</v>
      </c>
      <c r="D101" s="27">
        <f t="shared" si="24"/>
        <v>0.1</v>
      </c>
      <c r="E101" s="26">
        <v>10</v>
      </c>
      <c r="F101" s="43">
        <v>100</v>
      </c>
      <c r="G101" s="24" t="str">
        <f t="shared" si="25"/>
        <v>minimum</v>
      </c>
      <c r="H101" s="28">
        <v>8.0078239714446806E-3</v>
      </c>
      <c r="I101" s="29">
        <v>8.0280107418274002E-3</v>
      </c>
      <c r="J101" s="30">
        <f t="shared" si="12"/>
        <v>2.5208808853321631E-3</v>
      </c>
      <c r="K101" s="28">
        <v>3.4458993709592898E-4</v>
      </c>
      <c r="L101" s="28">
        <f t="shared" si="13"/>
        <v>7.9600662427198425E-3</v>
      </c>
      <c r="M101" s="28">
        <f t="shared" si="14"/>
        <v>8.0555817001695187E-3</v>
      </c>
      <c r="N101" s="29">
        <v>3.3972993588356302E-4</v>
      </c>
      <c r="O101" s="29">
        <f t="shared" si="15"/>
        <v>7.9809265749060734E-3</v>
      </c>
      <c r="P101" s="29">
        <f t="shared" si="16"/>
        <v>8.075094908748727E-3</v>
      </c>
      <c r="Q101" s="25" t="b">
        <f t="shared" si="17"/>
        <v>0</v>
      </c>
      <c r="R101" s="25" t="b">
        <f t="shared" si="18"/>
        <v>0</v>
      </c>
      <c r="S101" s="25" t="b">
        <f t="shared" si="19"/>
        <v>0</v>
      </c>
      <c r="T101" s="25" t="b">
        <f t="shared" si="20"/>
        <v>1</v>
      </c>
      <c r="U101" s="31" t="b">
        <f t="shared" si="21"/>
        <v>0</v>
      </c>
    </row>
    <row r="102" spans="1:21">
      <c r="A102" s="42">
        <v>8</v>
      </c>
      <c r="B102" s="26">
        <v>0.1</v>
      </c>
      <c r="C102" s="26">
        <v>0</v>
      </c>
      <c r="D102" s="27">
        <f t="shared" si="24"/>
        <v>0.1</v>
      </c>
      <c r="E102" s="26">
        <v>10</v>
      </c>
      <c r="F102" s="43">
        <v>250</v>
      </c>
      <c r="G102" s="24" t="str">
        <f t="shared" si="25"/>
        <v>minimum</v>
      </c>
      <c r="H102" s="28">
        <v>8.7164560760673096E-3</v>
      </c>
      <c r="I102" s="29">
        <v>8.7290123933934701E-3</v>
      </c>
      <c r="J102" s="30">
        <f t="shared" si="12"/>
        <v>1.4405300980792266E-3</v>
      </c>
      <c r="K102" s="28">
        <v>2.10319156218036E-4</v>
      </c>
      <c r="L102" s="28">
        <f t="shared" si="13"/>
        <v>8.6581585802498282E-3</v>
      </c>
      <c r="M102" s="28">
        <f t="shared" si="14"/>
        <v>8.774753571884791E-3</v>
      </c>
      <c r="N102" s="29">
        <v>1.9856279182386101E-4</v>
      </c>
      <c r="O102" s="29">
        <f t="shared" si="15"/>
        <v>8.6739735955301961E-3</v>
      </c>
      <c r="P102" s="29">
        <f t="shared" si="16"/>
        <v>8.7840511912567441E-3</v>
      </c>
      <c r="Q102" s="25" t="b">
        <f t="shared" si="17"/>
        <v>0</v>
      </c>
      <c r="R102" s="25" t="b">
        <f t="shared" si="18"/>
        <v>0</v>
      </c>
      <c r="S102" s="25" t="b">
        <f t="shared" si="19"/>
        <v>0</v>
      </c>
      <c r="T102" s="25" t="b">
        <f t="shared" si="20"/>
        <v>1</v>
      </c>
      <c r="U102" s="31" t="b">
        <f t="shared" si="21"/>
        <v>0</v>
      </c>
    </row>
    <row r="103" spans="1:21">
      <c r="A103" s="42">
        <v>9</v>
      </c>
      <c r="B103" s="26">
        <v>0.1</v>
      </c>
      <c r="C103" s="26">
        <v>0</v>
      </c>
      <c r="D103" s="27">
        <f t="shared" si="24"/>
        <v>0.1</v>
      </c>
      <c r="E103" s="26">
        <v>10</v>
      </c>
      <c r="F103" s="43">
        <v>500</v>
      </c>
      <c r="G103" s="24" t="str">
        <f t="shared" si="25"/>
        <v>minimum</v>
      </c>
      <c r="H103" s="28">
        <v>9.0935172894880296E-3</v>
      </c>
      <c r="I103" s="29">
        <v>9.0926296045491795E-3</v>
      </c>
      <c r="J103" s="30">
        <f t="shared" si="12"/>
        <v>-9.7617336679652254E-5</v>
      </c>
      <c r="K103" s="28">
        <v>9.8094460510266096E-5</v>
      </c>
      <c r="L103" s="28">
        <f t="shared" si="13"/>
        <v>9.0505254966322737E-3</v>
      </c>
      <c r="M103" s="28">
        <f t="shared" si="14"/>
        <v>9.1365090823437856E-3</v>
      </c>
      <c r="N103" s="29">
        <v>9.8312728050344001E-5</v>
      </c>
      <c r="O103" s="29">
        <f t="shared" si="15"/>
        <v>9.0495421517262711E-3</v>
      </c>
      <c r="P103" s="29">
        <f t="shared" si="16"/>
        <v>9.1357170573720878E-3</v>
      </c>
      <c r="Q103" s="25" t="b">
        <f t="shared" si="17"/>
        <v>0</v>
      </c>
      <c r="R103" s="25" t="b">
        <f t="shared" si="18"/>
        <v>1</v>
      </c>
      <c r="S103" s="25" t="b">
        <f t="shared" si="19"/>
        <v>0</v>
      </c>
      <c r="T103" s="25" t="b">
        <f t="shared" si="20"/>
        <v>0</v>
      </c>
      <c r="U103" s="31" t="b">
        <f t="shared" si="21"/>
        <v>0</v>
      </c>
    </row>
    <row r="104" spans="1:21">
      <c r="A104" s="42">
        <v>10</v>
      </c>
      <c r="B104" s="26">
        <v>0.1</v>
      </c>
      <c r="C104" s="26">
        <v>0</v>
      </c>
      <c r="D104" s="27">
        <f t="shared" si="24"/>
        <v>0.1</v>
      </c>
      <c r="E104" s="26">
        <v>10</v>
      </c>
      <c r="F104" s="43">
        <v>1000</v>
      </c>
      <c r="G104" s="24" t="str">
        <f t="shared" si="25"/>
        <v>minimum</v>
      </c>
      <c r="H104" s="28">
        <v>9.3779857551549699E-3</v>
      </c>
      <c r="I104" s="29">
        <v>9.3776594748032193E-3</v>
      </c>
      <c r="J104" s="30">
        <f t="shared" si="12"/>
        <v>-3.4792156894809551E-5</v>
      </c>
      <c r="K104" s="28">
        <v>2.22538515069804E-5</v>
      </c>
      <c r="L104" s="28">
        <f t="shared" si="13"/>
        <v>9.3584793942604987E-3</v>
      </c>
      <c r="M104" s="28">
        <f t="shared" si="14"/>
        <v>9.3974921160494412E-3</v>
      </c>
      <c r="N104" s="29">
        <v>2.23384766425645E-5</v>
      </c>
      <c r="O104" s="29">
        <f t="shared" si="15"/>
        <v>9.3580789367068862E-3</v>
      </c>
      <c r="P104" s="29">
        <f t="shared" si="16"/>
        <v>9.3972400128995524E-3</v>
      </c>
      <c r="Q104" s="25" t="b">
        <f t="shared" si="17"/>
        <v>0</v>
      </c>
      <c r="R104" s="25" t="b">
        <f t="shared" si="18"/>
        <v>1</v>
      </c>
      <c r="S104" s="25" t="b">
        <f t="shared" si="19"/>
        <v>0</v>
      </c>
      <c r="T104" s="25" t="b">
        <f t="shared" si="20"/>
        <v>0</v>
      </c>
      <c r="U104" s="31" t="b">
        <f t="shared" si="21"/>
        <v>0</v>
      </c>
    </row>
    <row r="105" spans="1:21">
      <c r="A105" s="42">
        <v>11</v>
      </c>
      <c r="B105" s="26">
        <v>0.55000000000000004</v>
      </c>
      <c r="C105" s="26">
        <v>0.45</v>
      </c>
      <c r="D105" s="27">
        <f t="shared" si="24"/>
        <v>0.10000000000000003</v>
      </c>
      <c r="E105" s="26">
        <v>2</v>
      </c>
      <c r="F105" s="43">
        <v>50</v>
      </c>
      <c r="G105" s="24" t="str">
        <f t="shared" si="25"/>
        <v>minimum</v>
      </c>
      <c r="H105" s="28">
        <v>0.26620578733566302</v>
      </c>
      <c r="I105" s="29">
        <v>0.26817972099904602</v>
      </c>
      <c r="J105" s="30">
        <f t="shared" si="12"/>
        <v>7.4150666788248103E-3</v>
      </c>
      <c r="K105" s="28">
        <v>4.82873870742845E-3</v>
      </c>
      <c r="L105" s="28">
        <f t="shared" si="13"/>
        <v>0.26578252972624355</v>
      </c>
      <c r="M105" s="28">
        <f t="shared" si="14"/>
        <v>0.26662904494508249</v>
      </c>
      <c r="N105" s="29">
        <v>4.2862252009368803E-3</v>
      </c>
      <c r="O105" s="29">
        <f t="shared" si="15"/>
        <v>0.26780401679513227</v>
      </c>
      <c r="P105" s="29">
        <f t="shared" si="16"/>
        <v>0.26855542520295977</v>
      </c>
      <c r="Q105" s="25" t="b">
        <f t="shared" si="17"/>
        <v>0</v>
      </c>
      <c r="R105" s="25" t="b">
        <f t="shared" si="18"/>
        <v>0</v>
      </c>
      <c r="S105" s="25" t="b">
        <f t="shared" si="19"/>
        <v>0</v>
      </c>
      <c r="T105" s="25" t="b">
        <f t="shared" si="20"/>
        <v>0</v>
      </c>
      <c r="U105" s="31" t="b">
        <f t="shared" si="21"/>
        <v>1</v>
      </c>
    </row>
    <row r="106" spans="1:21">
      <c r="A106" s="42">
        <v>12</v>
      </c>
      <c r="B106" s="26">
        <v>0.55000000000000004</v>
      </c>
      <c r="C106" s="26">
        <v>0.45</v>
      </c>
      <c r="D106" s="27">
        <f t="shared" si="24"/>
        <v>0.10000000000000003</v>
      </c>
      <c r="E106" s="26">
        <v>2</v>
      </c>
      <c r="F106" s="43">
        <v>100</v>
      </c>
      <c r="G106" s="24" t="str">
        <f t="shared" si="25"/>
        <v>minimum</v>
      </c>
      <c r="H106" s="28">
        <v>0.276601296175018</v>
      </c>
      <c r="I106" s="29">
        <v>0.27806819870388799</v>
      </c>
      <c r="J106" s="30">
        <f t="shared" si="12"/>
        <v>5.3033103935341674E-3</v>
      </c>
      <c r="K106" s="28">
        <v>2.9769468490651501E-3</v>
      </c>
      <c r="L106" s="28">
        <f t="shared" si="13"/>
        <v>0.27618871239139364</v>
      </c>
      <c r="M106" s="28">
        <f t="shared" si="14"/>
        <v>0.27701387995864235</v>
      </c>
      <c r="N106" s="29">
        <v>2.8204860748000599E-3</v>
      </c>
      <c r="O106" s="29">
        <f t="shared" si="15"/>
        <v>0.27767729927726026</v>
      </c>
      <c r="P106" s="29">
        <f t="shared" si="16"/>
        <v>0.27845909813051573</v>
      </c>
      <c r="Q106" s="25" t="b">
        <f t="shared" si="17"/>
        <v>0</v>
      </c>
      <c r="R106" s="25" t="b">
        <f t="shared" si="18"/>
        <v>0</v>
      </c>
      <c r="S106" s="25" t="b">
        <f t="shared" si="19"/>
        <v>0</v>
      </c>
      <c r="T106" s="25" t="b">
        <f t="shared" si="20"/>
        <v>0</v>
      </c>
      <c r="U106" s="31" t="b">
        <f t="shared" si="21"/>
        <v>1</v>
      </c>
    </row>
    <row r="107" spans="1:21">
      <c r="A107" s="42">
        <v>13</v>
      </c>
      <c r="B107" s="26">
        <v>0.55000000000000004</v>
      </c>
      <c r="C107" s="26">
        <v>0.45</v>
      </c>
      <c r="D107" s="27">
        <f t="shared" si="24"/>
        <v>0.10000000000000003</v>
      </c>
      <c r="E107" s="26">
        <v>2</v>
      </c>
      <c r="F107" s="43">
        <v>250</v>
      </c>
      <c r="G107" s="24" t="str">
        <f t="shared" si="25"/>
        <v>minimum</v>
      </c>
      <c r="H107" s="28">
        <v>0.28644764772110098</v>
      </c>
      <c r="I107" s="29">
        <v>0.28735383684721799</v>
      </c>
      <c r="J107" s="30">
        <f t="shared" si="12"/>
        <v>3.1635418664680958E-3</v>
      </c>
      <c r="K107" s="28">
        <v>1.7496297967961501E-3</v>
      </c>
      <c r="L107" s="28">
        <f t="shared" si="13"/>
        <v>0.28596267508429979</v>
      </c>
      <c r="M107" s="28">
        <f t="shared" si="14"/>
        <v>0.28693262035790218</v>
      </c>
      <c r="N107" s="29">
        <v>1.76745465407622E-3</v>
      </c>
      <c r="O107" s="29">
        <f t="shared" si="15"/>
        <v>0.28686392341205386</v>
      </c>
      <c r="P107" s="29">
        <f t="shared" si="16"/>
        <v>0.28784375028238213</v>
      </c>
      <c r="Q107" s="25" t="b">
        <f t="shared" si="17"/>
        <v>0</v>
      </c>
      <c r="R107" s="25" t="b">
        <f t="shared" si="18"/>
        <v>0</v>
      </c>
      <c r="S107" s="25" t="b">
        <f t="shared" si="19"/>
        <v>0</v>
      </c>
      <c r="T107" s="25" t="b">
        <f t="shared" si="20"/>
        <v>0</v>
      </c>
      <c r="U107" s="31" t="b">
        <f t="shared" si="21"/>
        <v>1</v>
      </c>
    </row>
    <row r="108" spans="1:21">
      <c r="A108" s="42">
        <v>14</v>
      </c>
      <c r="B108" s="26">
        <v>0.55000000000000004</v>
      </c>
      <c r="C108" s="26">
        <v>0.45</v>
      </c>
      <c r="D108" s="27">
        <f t="shared" si="24"/>
        <v>0.10000000000000003</v>
      </c>
      <c r="E108" s="26">
        <v>2</v>
      </c>
      <c r="F108" s="43">
        <v>500</v>
      </c>
      <c r="G108" s="24" t="str">
        <f t="shared" si="25"/>
        <v>minimum</v>
      </c>
      <c r="H108" s="28">
        <v>0.29076334459152398</v>
      </c>
      <c r="I108" s="29">
        <v>0.29131826783818998</v>
      </c>
      <c r="J108" s="30">
        <f t="shared" si="12"/>
        <v>1.9085048269945593E-3</v>
      </c>
      <c r="K108" s="28">
        <v>8.6667076247778896E-4</v>
      </c>
      <c r="L108" s="28">
        <f t="shared" si="13"/>
        <v>0.29038350938267765</v>
      </c>
      <c r="M108" s="28">
        <f t="shared" si="14"/>
        <v>0.2911431798003703</v>
      </c>
      <c r="N108" s="29">
        <v>6.7272397730416898E-4</v>
      </c>
      <c r="O108" s="29">
        <f t="shared" si="15"/>
        <v>0.29102343355569416</v>
      </c>
      <c r="P108" s="29">
        <f t="shared" si="16"/>
        <v>0.29161310212068581</v>
      </c>
      <c r="Q108" s="25" t="b">
        <f t="shared" si="17"/>
        <v>0</v>
      </c>
      <c r="R108" s="25" t="b">
        <f t="shared" si="18"/>
        <v>0</v>
      </c>
      <c r="S108" s="25" t="b">
        <f t="shared" si="19"/>
        <v>0</v>
      </c>
      <c r="T108" s="25" t="b">
        <f t="shared" si="20"/>
        <v>0</v>
      </c>
      <c r="U108" s="31" t="b">
        <f t="shared" si="21"/>
        <v>1</v>
      </c>
    </row>
    <row r="109" spans="1:21">
      <c r="A109" s="42">
        <v>15</v>
      </c>
      <c r="B109" s="26">
        <v>0.55000000000000004</v>
      </c>
      <c r="C109" s="26">
        <v>0.45</v>
      </c>
      <c r="D109" s="27">
        <f t="shared" si="24"/>
        <v>0.10000000000000003</v>
      </c>
      <c r="E109" s="26">
        <v>2</v>
      </c>
      <c r="F109" s="43">
        <v>1000</v>
      </c>
      <c r="G109" s="24" t="str">
        <f t="shared" si="25"/>
        <v>minimum</v>
      </c>
      <c r="H109" s="28">
        <v>0.294283924958125</v>
      </c>
      <c r="I109" s="29">
        <v>0.29461598893108698</v>
      </c>
      <c r="J109" s="30">
        <f t="shared" si="12"/>
        <v>1.1283795844752077E-3</v>
      </c>
      <c r="K109" s="28">
        <v>8.2261299016470198E-4</v>
      </c>
      <c r="L109" s="28">
        <f t="shared" si="13"/>
        <v>0.29356287288057342</v>
      </c>
      <c r="M109" s="28">
        <f t="shared" si="14"/>
        <v>0.29500497703567657</v>
      </c>
      <c r="N109" s="29">
        <v>6.4556245363508796E-4</v>
      </c>
      <c r="O109" s="29">
        <f t="shared" si="15"/>
        <v>0.29405012849130752</v>
      </c>
      <c r="P109" s="29">
        <f t="shared" si="16"/>
        <v>0.29518184937086644</v>
      </c>
      <c r="Q109" s="25" t="b">
        <f t="shared" si="17"/>
        <v>0</v>
      </c>
      <c r="R109" s="25" t="b">
        <f t="shared" si="18"/>
        <v>0</v>
      </c>
      <c r="S109" s="25" t="b">
        <f t="shared" si="19"/>
        <v>0</v>
      </c>
      <c r="T109" s="25" t="b">
        <f t="shared" si="20"/>
        <v>1</v>
      </c>
      <c r="U109" s="31" t="b">
        <f t="shared" si="21"/>
        <v>0</v>
      </c>
    </row>
    <row r="110" spans="1:21">
      <c r="A110" s="42">
        <v>16</v>
      </c>
      <c r="B110" s="26">
        <v>0.55000000000000004</v>
      </c>
      <c r="C110" s="26">
        <v>0.45</v>
      </c>
      <c r="D110" s="27">
        <f t="shared" si="24"/>
        <v>0.10000000000000003</v>
      </c>
      <c r="E110" s="26">
        <v>10</v>
      </c>
      <c r="F110" s="43">
        <v>50</v>
      </c>
      <c r="G110" s="24" t="str">
        <f t="shared" si="25"/>
        <v>minimum</v>
      </c>
      <c r="H110" s="28">
        <v>0.26816138530366601</v>
      </c>
      <c r="I110" s="29">
        <v>0.268822192012238</v>
      </c>
      <c r="J110" s="30">
        <f t="shared" si="12"/>
        <v>2.464212764353432E-3</v>
      </c>
      <c r="K110" s="28">
        <v>4.2710768470445096E-3</v>
      </c>
      <c r="L110" s="28">
        <f t="shared" si="13"/>
        <v>0.26778700891151502</v>
      </c>
      <c r="M110" s="28">
        <f t="shared" si="14"/>
        <v>0.268535761695817</v>
      </c>
      <c r="N110" s="29">
        <v>4.0827835998120503E-3</v>
      </c>
      <c r="O110" s="29">
        <f t="shared" si="15"/>
        <v>0.26846432025090722</v>
      </c>
      <c r="P110" s="29">
        <f t="shared" si="16"/>
        <v>0.26918006377356879</v>
      </c>
      <c r="Q110" s="25" t="b">
        <f t="shared" si="17"/>
        <v>0</v>
      </c>
      <c r="R110" s="25" t="b">
        <f t="shared" si="18"/>
        <v>0</v>
      </c>
      <c r="S110" s="25" t="b">
        <f t="shared" si="19"/>
        <v>0</v>
      </c>
      <c r="T110" s="25" t="b">
        <f t="shared" si="20"/>
        <v>0</v>
      </c>
      <c r="U110" s="31" t="b">
        <f t="shared" si="21"/>
        <v>1</v>
      </c>
    </row>
    <row r="111" spans="1:21">
      <c r="A111" s="42">
        <v>17</v>
      </c>
      <c r="B111" s="26">
        <v>0.55000000000000004</v>
      </c>
      <c r="C111" s="26">
        <v>0.45</v>
      </c>
      <c r="D111" s="27">
        <f t="shared" si="24"/>
        <v>0.10000000000000003</v>
      </c>
      <c r="E111" s="26">
        <v>10</v>
      </c>
      <c r="F111" s="43">
        <v>100</v>
      </c>
      <c r="G111" s="24" t="str">
        <f t="shared" si="25"/>
        <v>minimum</v>
      </c>
      <c r="H111" s="28">
        <v>0.277984023715866</v>
      </c>
      <c r="I111" s="29">
        <v>0.27840103424224599</v>
      </c>
      <c r="J111" s="30">
        <f t="shared" si="12"/>
        <v>1.5001240747785809E-3</v>
      </c>
      <c r="K111" s="28">
        <v>2.6248917380539598E-3</v>
      </c>
      <c r="L111" s="28">
        <f t="shared" si="13"/>
        <v>0.27762023228128574</v>
      </c>
      <c r="M111" s="28">
        <f t="shared" si="14"/>
        <v>0.27834781515044626</v>
      </c>
      <c r="N111" s="29">
        <v>2.5716929760508799E-3</v>
      </c>
      <c r="O111" s="29">
        <f t="shared" si="15"/>
        <v>0.2780446157799169</v>
      </c>
      <c r="P111" s="29">
        <f t="shared" si="16"/>
        <v>0.27875745270457508</v>
      </c>
      <c r="Q111" s="25" t="b">
        <f t="shared" si="17"/>
        <v>0</v>
      </c>
      <c r="R111" s="25" t="b">
        <f t="shared" si="18"/>
        <v>0</v>
      </c>
      <c r="S111" s="25" t="b">
        <f t="shared" si="19"/>
        <v>0</v>
      </c>
      <c r="T111" s="25" t="b">
        <f t="shared" si="20"/>
        <v>0</v>
      </c>
      <c r="U111" s="31" t="b">
        <f t="shared" si="21"/>
        <v>1</v>
      </c>
    </row>
    <row r="112" spans="1:21">
      <c r="A112" s="42">
        <v>18</v>
      </c>
      <c r="B112" s="26">
        <v>0.55000000000000004</v>
      </c>
      <c r="C112" s="26">
        <v>0.45</v>
      </c>
      <c r="D112" s="27">
        <f t="shared" si="24"/>
        <v>0.10000000000000003</v>
      </c>
      <c r="E112" s="26">
        <v>10</v>
      </c>
      <c r="F112" s="43">
        <v>250</v>
      </c>
      <c r="G112" s="24" t="str">
        <f t="shared" si="25"/>
        <v>minimum</v>
      </c>
      <c r="H112" s="28">
        <v>0.28680357849418198</v>
      </c>
      <c r="I112" s="29">
        <v>0.28710825303394699</v>
      </c>
      <c r="J112" s="30">
        <f t="shared" si="12"/>
        <v>1.0623108029706673E-3</v>
      </c>
      <c r="K112" s="28">
        <v>1.3057629371527001E-3</v>
      </c>
      <c r="L112" s="28">
        <f t="shared" si="13"/>
        <v>0.28644163947380874</v>
      </c>
      <c r="M112" s="28">
        <f t="shared" si="14"/>
        <v>0.28716551751455521</v>
      </c>
      <c r="N112" s="29">
        <v>1.2150028451252701E-3</v>
      </c>
      <c r="O112" s="29">
        <f t="shared" si="15"/>
        <v>0.28677147142757498</v>
      </c>
      <c r="P112" s="29">
        <f t="shared" si="16"/>
        <v>0.28744503464031901</v>
      </c>
      <c r="Q112" s="25" t="b">
        <f t="shared" si="17"/>
        <v>0</v>
      </c>
      <c r="R112" s="25" t="b">
        <f t="shared" si="18"/>
        <v>0</v>
      </c>
      <c r="S112" s="25" t="b">
        <f t="shared" si="19"/>
        <v>0</v>
      </c>
      <c r="T112" s="25" t="b">
        <f t="shared" si="20"/>
        <v>1</v>
      </c>
      <c r="U112" s="31" t="b">
        <f t="shared" si="21"/>
        <v>0</v>
      </c>
    </row>
    <row r="113" spans="1:21">
      <c r="A113" s="42">
        <v>19</v>
      </c>
      <c r="B113" s="26">
        <v>0.55000000000000004</v>
      </c>
      <c r="C113" s="26">
        <v>0.45</v>
      </c>
      <c r="D113" s="27">
        <f t="shared" si="24"/>
        <v>0.10000000000000003</v>
      </c>
      <c r="E113" s="26">
        <v>10</v>
      </c>
      <c r="F113" s="43">
        <v>500</v>
      </c>
      <c r="G113" s="24" t="str">
        <f t="shared" si="25"/>
        <v>minimum</v>
      </c>
      <c r="H113" s="28">
        <v>0.29148285241357302</v>
      </c>
      <c r="I113" s="29">
        <v>0.291755711820752</v>
      </c>
      <c r="J113" s="30">
        <f t="shared" si="12"/>
        <v>9.3610792168255031E-4</v>
      </c>
      <c r="K113" s="28">
        <v>8.6862822134663295E-4</v>
      </c>
      <c r="L113" s="28">
        <f t="shared" si="13"/>
        <v>0.29110215931055228</v>
      </c>
      <c r="M113" s="28">
        <f t="shared" si="14"/>
        <v>0.29186354551659377</v>
      </c>
      <c r="N113" s="29">
        <v>8.1136913888631504E-4</v>
      </c>
      <c r="O113" s="29">
        <f t="shared" si="15"/>
        <v>0.29140011361707052</v>
      </c>
      <c r="P113" s="29">
        <f t="shared" si="16"/>
        <v>0.29211131002443347</v>
      </c>
      <c r="Q113" s="25" t="b">
        <f t="shared" si="17"/>
        <v>0</v>
      </c>
      <c r="R113" s="25" t="b">
        <f t="shared" si="18"/>
        <v>0</v>
      </c>
      <c r="S113" s="25" t="b">
        <f t="shared" si="19"/>
        <v>0</v>
      </c>
      <c r="T113" s="25" t="b">
        <f t="shared" si="20"/>
        <v>1</v>
      </c>
      <c r="U113" s="31" t="b">
        <f t="shared" si="21"/>
        <v>0</v>
      </c>
    </row>
    <row r="114" spans="1:21">
      <c r="A114" s="42">
        <v>20</v>
      </c>
      <c r="B114" s="26">
        <v>0.55000000000000004</v>
      </c>
      <c r="C114" s="26">
        <v>0.45</v>
      </c>
      <c r="D114" s="27">
        <f t="shared" si="24"/>
        <v>0.10000000000000003</v>
      </c>
      <c r="E114" s="26">
        <v>10</v>
      </c>
      <c r="F114" s="43">
        <v>1000</v>
      </c>
      <c r="G114" s="24" t="str">
        <f t="shared" si="25"/>
        <v>minimum</v>
      </c>
      <c r="H114" s="28">
        <v>0.29493683016577998</v>
      </c>
      <c r="I114" s="29">
        <v>0.294975885222725</v>
      </c>
      <c r="J114" s="30">
        <f t="shared" si="12"/>
        <v>1.3241837895613785E-4</v>
      </c>
      <c r="K114" s="28">
        <v>4.9333606250007297E-4</v>
      </c>
      <c r="L114" s="28">
        <f t="shared" si="13"/>
        <v>0.29450440204095113</v>
      </c>
      <c r="M114" s="28">
        <f t="shared" si="14"/>
        <v>0.29536925829060884</v>
      </c>
      <c r="N114" s="29">
        <v>4.8685881784087099E-4</v>
      </c>
      <c r="O114" s="29">
        <f t="shared" si="15"/>
        <v>0.29454913465316712</v>
      </c>
      <c r="P114" s="29">
        <f t="shared" si="16"/>
        <v>0.29540263579228287</v>
      </c>
      <c r="Q114" s="25" t="b">
        <f t="shared" si="17"/>
        <v>0</v>
      </c>
      <c r="R114" s="25" t="b">
        <f t="shared" si="18"/>
        <v>0</v>
      </c>
      <c r="S114" s="25" t="b">
        <f t="shared" si="19"/>
        <v>0</v>
      </c>
      <c r="T114" s="25" t="b">
        <f t="shared" si="20"/>
        <v>1</v>
      </c>
      <c r="U114" s="31" t="b">
        <f t="shared" si="21"/>
        <v>0</v>
      </c>
    </row>
    <row r="115" spans="1:21">
      <c r="A115" s="42">
        <v>21</v>
      </c>
      <c r="B115" s="26">
        <v>0.6</v>
      </c>
      <c r="C115" s="26">
        <v>0.2</v>
      </c>
      <c r="D115" s="27">
        <f t="shared" si="24"/>
        <v>0.39999999999999997</v>
      </c>
      <c r="E115" s="26">
        <v>2</v>
      </c>
      <c r="F115" s="43">
        <v>50</v>
      </c>
      <c r="G115" s="24" t="str">
        <f t="shared" si="25"/>
        <v>minimum</v>
      </c>
      <c r="H115" s="28">
        <v>0.27798549912295301</v>
      </c>
      <c r="I115" s="29">
        <v>0.28323865106373303</v>
      </c>
      <c r="J115" s="30">
        <f t="shared" si="12"/>
        <v>1.8897215708566697E-2</v>
      </c>
      <c r="K115" s="28">
        <v>1.6322086105544999E-2</v>
      </c>
      <c r="L115" s="28">
        <f t="shared" si="13"/>
        <v>0.27655480519554215</v>
      </c>
      <c r="M115" s="28">
        <f t="shared" si="14"/>
        <v>0.27941619305036386</v>
      </c>
      <c r="N115" s="29">
        <v>1.38114407571913E-2</v>
      </c>
      <c r="O115" s="29">
        <f t="shared" si="15"/>
        <v>0.28202802490404161</v>
      </c>
      <c r="P115" s="29">
        <f t="shared" si="16"/>
        <v>0.28444927722342445</v>
      </c>
      <c r="Q115" s="25" t="b">
        <f t="shared" si="17"/>
        <v>0</v>
      </c>
      <c r="R115" s="25" t="b">
        <f t="shared" si="18"/>
        <v>0</v>
      </c>
      <c r="S115" s="25" t="b">
        <f t="shared" si="19"/>
        <v>0</v>
      </c>
      <c r="T115" s="25" t="b">
        <f t="shared" si="20"/>
        <v>0</v>
      </c>
      <c r="U115" s="31" t="b">
        <f t="shared" si="21"/>
        <v>1</v>
      </c>
    </row>
    <row r="116" spans="1:21">
      <c r="A116" s="42">
        <v>22</v>
      </c>
      <c r="B116" s="26">
        <v>0.6</v>
      </c>
      <c r="C116" s="26">
        <v>0.2</v>
      </c>
      <c r="D116" s="27">
        <f t="shared" si="24"/>
        <v>0.39999999999999997</v>
      </c>
      <c r="E116" s="26">
        <v>2</v>
      </c>
      <c r="F116" s="43">
        <v>100</v>
      </c>
      <c r="G116" s="24" t="str">
        <f t="shared" si="25"/>
        <v>minimum</v>
      </c>
      <c r="H116" s="28">
        <v>0.29950786798704399</v>
      </c>
      <c r="I116" s="29">
        <v>0.303867041945099</v>
      </c>
      <c r="J116" s="30">
        <f t="shared" si="12"/>
        <v>1.4554455571910338E-2</v>
      </c>
      <c r="K116" s="28">
        <v>9.3548774577847695E-3</v>
      </c>
      <c r="L116" s="28">
        <f t="shared" si="13"/>
        <v>0.2982113481186805</v>
      </c>
      <c r="M116" s="28">
        <f t="shared" si="14"/>
        <v>0.30080438785540747</v>
      </c>
      <c r="N116" s="29">
        <v>8.1316004656386293E-3</v>
      </c>
      <c r="O116" s="29">
        <f t="shared" si="15"/>
        <v>0.30274005961819306</v>
      </c>
      <c r="P116" s="29">
        <f t="shared" si="16"/>
        <v>0.30499402427200495</v>
      </c>
      <c r="Q116" s="25" t="b">
        <f t="shared" si="17"/>
        <v>0</v>
      </c>
      <c r="R116" s="25" t="b">
        <f t="shared" si="18"/>
        <v>0</v>
      </c>
      <c r="S116" s="25" t="b">
        <f t="shared" si="19"/>
        <v>0</v>
      </c>
      <c r="T116" s="25" t="b">
        <f t="shared" si="20"/>
        <v>0</v>
      </c>
      <c r="U116" s="31" t="b">
        <f t="shared" si="21"/>
        <v>1</v>
      </c>
    </row>
    <row r="117" spans="1:21">
      <c r="A117" s="42">
        <v>23</v>
      </c>
      <c r="B117" s="26">
        <v>0.6</v>
      </c>
      <c r="C117" s="26">
        <v>0.2</v>
      </c>
      <c r="D117" s="27">
        <f t="shared" si="24"/>
        <v>0.39999999999999997</v>
      </c>
      <c r="E117" s="26">
        <v>2</v>
      </c>
      <c r="F117" s="43">
        <v>250</v>
      </c>
      <c r="G117" s="24" t="str">
        <f t="shared" si="25"/>
        <v>minimum</v>
      </c>
      <c r="H117" s="28">
        <v>0.32176920862445602</v>
      </c>
      <c r="I117" s="29">
        <v>0.324925353100811</v>
      </c>
      <c r="J117" s="30">
        <f t="shared" si="12"/>
        <v>9.8087212566028634E-3</v>
      </c>
      <c r="K117" s="28">
        <v>4.5344814638685798E-3</v>
      </c>
      <c r="L117" s="28">
        <f t="shared" si="13"/>
        <v>0.32051231448828765</v>
      </c>
      <c r="M117" s="28">
        <f t="shared" si="14"/>
        <v>0.32302610276062438</v>
      </c>
      <c r="N117" s="29">
        <v>3.8222790596289598E-3</v>
      </c>
      <c r="O117" s="29">
        <f t="shared" si="15"/>
        <v>0.32386587139929179</v>
      </c>
      <c r="P117" s="29">
        <f t="shared" si="16"/>
        <v>0.3259848348023302</v>
      </c>
      <c r="Q117" s="25" t="b">
        <f t="shared" si="17"/>
        <v>0</v>
      </c>
      <c r="R117" s="25" t="b">
        <f t="shared" si="18"/>
        <v>0</v>
      </c>
      <c r="S117" s="25" t="b">
        <f t="shared" si="19"/>
        <v>0</v>
      </c>
      <c r="T117" s="25" t="b">
        <f t="shared" si="20"/>
        <v>0</v>
      </c>
      <c r="U117" s="31" t="b">
        <f t="shared" si="21"/>
        <v>1</v>
      </c>
    </row>
    <row r="118" spans="1:21">
      <c r="A118" s="42">
        <v>24</v>
      </c>
      <c r="B118" s="26">
        <v>0.6</v>
      </c>
      <c r="C118" s="26">
        <v>0.2</v>
      </c>
      <c r="D118" s="27">
        <f t="shared" si="24"/>
        <v>0.39999999999999997</v>
      </c>
      <c r="E118" s="26">
        <v>2</v>
      </c>
      <c r="F118" s="43">
        <v>500</v>
      </c>
      <c r="G118" s="24" t="str">
        <f t="shared" si="25"/>
        <v>minimum</v>
      </c>
      <c r="H118" s="28">
        <v>0.335208251854554</v>
      </c>
      <c r="I118" s="29">
        <v>0.336342685448145</v>
      </c>
      <c r="J118" s="30">
        <f t="shared" si="12"/>
        <v>3.3842651167287725E-3</v>
      </c>
      <c r="K118" s="28">
        <v>2.8947997253171202E-3</v>
      </c>
      <c r="L118" s="28">
        <f t="shared" si="13"/>
        <v>0.33393954993701086</v>
      </c>
      <c r="M118" s="28">
        <f t="shared" si="14"/>
        <v>0.33647695377209713</v>
      </c>
      <c r="N118" s="29">
        <v>2.26098706702845E-3</v>
      </c>
      <c r="O118" s="29">
        <f t="shared" si="15"/>
        <v>0.33535176417563278</v>
      </c>
      <c r="P118" s="29">
        <f t="shared" si="16"/>
        <v>0.33733360672065721</v>
      </c>
      <c r="Q118" s="25" t="b">
        <f t="shared" si="17"/>
        <v>0</v>
      </c>
      <c r="R118" s="25" t="b">
        <f t="shared" si="18"/>
        <v>0</v>
      </c>
      <c r="S118" s="25" t="b">
        <f t="shared" si="19"/>
        <v>0</v>
      </c>
      <c r="T118" s="25" t="b">
        <f t="shared" si="20"/>
        <v>1</v>
      </c>
      <c r="U118" s="31" t="b">
        <f t="shared" si="21"/>
        <v>0</v>
      </c>
    </row>
    <row r="119" spans="1:21">
      <c r="A119" s="42">
        <v>25</v>
      </c>
      <c r="B119" s="26">
        <v>0.6</v>
      </c>
      <c r="C119" s="26">
        <v>0.2</v>
      </c>
      <c r="D119" s="27">
        <f t="shared" si="24"/>
        <v>0.39999999999999997</v>
      </c>
      <c r="E119" s="26">
        <v>2</v>
      </c>
      <c r="F119" s="43">
        <v>1000</v>
      </c>
      <c r="G119" s="24" t="str">
        <f t="shared" si="25"/>
        <v>minimum</v>
      </c>
      <c r="H119" s="28">
        <v>0.34068090810806401</v>
      </c>
      <c r="I119" s="29">
        <v>0.34172560605311397</v>
      </c>
      <c r="J119" s="30">
        <f t="shared" si="12"/>
        <v>3.0664998248701035E-3</v>
      </c>
      <c r="K119" s="28">
        <v>2.3065076717776098E-3</v>
      </c>
      <c r="L119" s="28">
        <f t="shared" si="13"/>
        <v>0.33865916499373394</v>
      </c>
      <c r="M119" s="28">
        <f t="shared" si="14"/>
        <v>0.34270265122239407</v>
      </c>
      <c r="N119" s="29">
        <v>2.3039999113547301E-3</v>
      </c>
      <c r="O119" s="29">
        <f t="shared" si="15"/>
        <v>0.33970606108771245</v>
      </c>
      <c r="P119" s="29">
        <f t="shared" si="16"/>
        <v>0.34374515101851549</v>
      </c>
      <c r="Q119" s="25" t="b">
        <f t="shared" si="17"/>
        <v>0</v>
      </c>
      <c r="R119" s="25" t="b">
        <f t="shared" si="18"/>
        <v>0</v>
      </c>
      <c r="S119" s="25" t="b">
        <f t="shared" si="19"/>
        <v>0</v>
      </c>
      <c r="T119" s="25" t="b">
        <f t="shared" si="20"/>
        <v>1</v>
      </c>
      <c r="U119" s="31" t="b">
        <f t="shared" si="21"/>
        <v>0</v>
      </c>
    </row>
    <row r="120" spans="1:21">
      <c r="A120" s="42">
        <v>26</v>
      </c>
      <c r="B120" s="26">
        <v>0.6</v>
      </c>
      <c r="C120" s="26">
        <v>0.2</v>
      </c>
      <c r="D120" s="27">
        <f t="shared" si="24"/>
        <v>0.39999999999999997</v>
      </c>
      <c r="E120" s="26">
        <v>10</v>
      </c>
      <c r="F120" s="43">
        <v>50</v>
      </c>
      <c r="G120" s="24" t="str">
        <f t="shared" si="25"/>
        <v>minimum</v>
      </c>
      <c r="H120" s="28">
        <v>0.28394698911266197</v>
      </c>
      <c r="I120" s="29">
        <v>0.28557832507316699</v>
      </c>
      <c r="J120" s="30">
        <f t="shared" si="12"/>
        <v>5.7452130963000043E-3</v>
      </c>
      <c r="K120" s="28">
        <v>1.3690624467411301E-2</v>
      </c>
      <c r="L120" s="28">
        <f t="shared" si="13"/>
        <v>0.2827469529676907</v>
      </c>
      <c r="M120" s="28">
        <f t="shared" si="14"/>
        <v>0.28514702525763325</v>
      </c>
      <c r="N120" s="29">
        <v>1.34469747569905E-2</v>
      </c>
      <c r="O120" s="29">
        <f t="shared" si="15"/>
        <v>0.28439964576695148</v>
      </c>
      <c r="P120" s="29">
        <f t="shared" si="16"/>
        <v>0.28675700437938251</v>
      </c>
      <c r="Q120" s="25" t="b">
        <f t="shared" si="17"/>
        <v>0</v>
      </c>
      <c r="R120" s="25" t="b">
        <f t="shared" si="18"/>
        <v>0</v>
      </c>
      <c r="S120" s="25" t="b">
        <f t="shared" si="19"/>
        <v>0</v>
      </c>
      <c r="T120" s="25" t="b">
        <f t="shared" si="20"/>
        <v>0</v>
      </c>
      <c r="U120" s="31" t="b">
        <f t="shared" si="21"/>
        <v>1</v>
      </c>
    </row>
    <row r="121" spans="1:21">
      <c r="A121" s="42">
        <v>27</v>
      </c>
      <c r="B121" s="26">
        <v>0.6</v>
      </c>
      <c r="C121" s="26">
        <v>0.2</v>
      </c>
      <c r="D121" s="27">
        <f t="shared" si="24"/>
        <v>0.39999999999999997</v>
      </c>
      <c r="E121" s="26">
        <v>10</v>
      </c>
      <c r="F121" s="43">
        <v>100</v>
      </c>
      <c r="G121" s="24" t="str">
        <f t="shared" si="25"/>
        <v>minimum</v>
      </c>
      <c r="H121" s="28">
        <v>0.30415194665203799</v>
      </c>
      <c r="I121" s="29">
        <v>0.30543611253977698</v>
      </c>
      <c r="J121" s="30">
        <f t="shared" si="12"/>
        <v>4.2221195750166756E-3</v>
      </c>
      <c r="K121" s="28">
        <v>7.9635073723544093E-3</v>
      </c>
      <c r="L121" s="28">
        <f t="shared" si="13"/>
        <v>0.30304826083929387</v>
      </c>
      <c r="M121" s="28">
        <f t="shared" si="14"/>
        <v>0.3052556324647821</v>
      </c>
      <c r="N121" s="29">
        <v>7.51116646904414E-3</v>
      </c>
      <c r="O121" s="29">
        <f t="shared" si="15"/>
        <v>0.30439511797778007</v>
      </c>
      <c r="P121" s="29">
        <f t="shared" si="16"/>
        <v>0.30647710710177389</v>
      </c>
      <c r="Q121" s="25" t="b">
        <f t="shared" si="17"/>
        <v>0</v>
      </c>
      <c r="R121" s="25" t="b">
        <f t="shared" si="18"/>
        <v>0</v>
      </c>
      <c r="S121" s="25" t="b">
        <f t="shared" si="19"/>
        <v>0</v>
      </c>
      <c r="T121" s="25" t="b">
        <f t="shared" si="20"/>
        <v>0</v>
      </c>
      <c r="U121" s="31" t="b">
        <f t="shared" si="21"/>
        <v>1</v>
      </c>
    </row>
    <row r="122" spans="1:21">
      <c r="A122" s="42">
        <v>28</v>
      </c>
      <c r="B122" s="26">
        <v>0.6</v>
      </c>
      <c r="C122" s="26">
        <v>0.2</v>
      </c>
      <c r="D122" s="27">
        <f t="shared" si="24"/>
        <v>0.39999999999999997</v>
      </c>
      <c r="E122" s="26">
        <v>10</v>
      </c>
      <c r="F122" s="43">
        <v>250</v>
      </c>
      <c r="G122" s="24" t="str">
        <f t="shared" si="25"/>
        <v>minimum</v>
      </c>
      <c r="H122" s="28">
        <v>0.325661799773378</v>
      </c>
      <c r="I122" s="29">
        <v>0.32631553309755401</v>
      </c>
      <c r="J122" s="30">
        <f t="shared" si="12"/>
        <v>2.0073994697288105E-3</v>
      </c>
      <c r="K122" s="28">
        <v>3.61153128451688E-3</v>
      </c>
      <c r="L122" s="28">
        <f t="shared" si="13"/>
        <v>0.32466073437477228</v>
      </c>
      <c r="M122" s="28">
        <f t="shared" si="14"/>
        <v>0.32666286517198373</v>
      </c>
      <c r="N122" s="29">
        <v>3.9553212167816798E-3</v>
      </c>
      <c r="O122" s="29">
        <f t="shared" si="15"/>
        <v>0.32521917399152434</v>
      </c>
      <c r="P122" s="29">
        <f t="shared" si="16"/>
        <v>0.32741189220358369</v>
      </c>
      <c r="Q122" s="25" t="b">
        <f t="shared" si="17"/>
        <v>0</v>
      </c>
      <c r="R122" s="25" t="b">
        <f t="shared" si="18"/>
        <v>0</v>
      </c>
      <c r="S122" s="25" t="b">
        <f t="shared" si="19"/>
        <v>0</v>
      </c>
      <c r="T122" s="25" t="b">
        <f t="shared" si="20"/>
        <v>1</v>
      </c>
      <c r="U122" s="31" t="b">
        <f t="shared" si="21"/>
        <v>0</v>
      </c>
    </row>
    <row r="123" spans="1:21">
      <c r="A123" s="42">
        <v>29</v>
      </c>
      <c r="B123" s="26">
        <v>0.6</v>
      </c>
      <c r="C123" s="26">
        <v>0.2</v>
      </c>
      <c r="D123" s="27">
        <f t="shared" si="24"/>
        <v>0.39999999999999997</v>
      </c>
      <c r="E123" s="26">
        <v>10</v>
      </c>
      <c r="F123" s="43">
        <v>500</v>
      </c>
      <c r="G123" s="24" t="str">
        <f t="shared" si="25"/>
        <v>minimum</v>
      </c>
      <c r="H123" s="28">
        <v>0.33449324222708798</v>
      </c>
      <c r="I123" s="29">
        <v>0.33513327057627501</v>
      </c>
      <c r="J123" s="30">
        <f t="shared" si="12"/>
        <v>1.9134268451154869E-3</v>
      </c>
      <c r="K123" s="28">
        <v>3.6368051092490598E-3</v>
      </c>
      <c r="L123" s="28">
        <f t="shared" si="13"/>
        <v>0.33289934211182887</v>
      </c>
      <c r="M123" s="28">
        <f t="shared" si="14"/>
        <v>0.3360871423423471</v>
      </c>
      <c r="N123" s="29">
        <v>3.1989756598048498E-3</v>
      </c>
      <c r="O123" s="29">
        <f t="shared" si="15"/>
        <v>0.33373125767767159</v>
      </c>
      <c r="P123" s="29">
        <f t="shared" si="16"/>
        <v>0.33653528347487843</v>
      </c>
      <c r="Q123" s="25" t="b">
        <f t="shared" si="17"/>
        <v>0</v>
      </c>
      <c r="R123" s="25" t="b">
        <f t="shared" si="18"/>
        <v>0</v>
      </c>
      <c r="S123" s="25" t="b">
        <f t="shared" si="19"/>
        <v>0</v>
      </c>
      <c r="T123" s="25" t="b">
        <f t="shared" si="20"/>
        <v>1</v>
      </c>
      <c r="U123" s="31" t="b">
        <f t="shared" si="21"/>
        <v>0</v>
      </c>
    </row>
    <row r="124" spans="1:21">
      <c r="A124" s="42">
        <v>30</v>
      </c>
      <c r="B124" s="26">
        <v>0.6</v>
      </c>
      <c r="C124" s="26">
        <v>0.2</v>
      </c>
      <c r="D124" s="27">
        <f t="shared" si="24"/>
        <v>0.39999999999999997</v>
      </c>
      <c r="E124" s="26">
        <v>10</v>
      </c>
      <c r="F124" s="43">
        <v>1000</v>
      </c>
      <c r="G124" s="24" t="str">
        <f t="shared" si="25"/>
        <v>minimum</v>
      </c>
      <c r="H124" s="28">
        <v>0.34230568712645798</v>
      </c>
      <c r="I124" s="29">
        <v>0.34240370960765099</v>
      </c>
      <c r="J124" s="30">
        <f t="shared" si="12"/>
        <v>2.8635948767276201E-4</v>
      </c>
      <c r="K124" s="28">
        <v>1.6860309610400299E-3</v>
      </c>
      <c r="L124" s="28">
        <f t="shared" si="13"/>
        <v>0.34082781582876448</v>
      </c>
      <c r="M124" s="28">
        <f t="shared" si="14"/>
        <v>0.34378355842415148</v>
      </c>
      <c r="N124" s="29">
        <v>1.79671013546127E-3</v>
      </c>
      <c r="O124" s="29">
        <f t="shared" si="15"/>
        <v>0.34082882373613932</v>
      </c>
      <c r="P124" s="29">
        <f t="shared" si="16"/>
        <v>0.34397859547916265</v>
      </c>
      <c r="Q124" s="25" t="b">
        <f t="shared" si="17"/>
        <v>0</v>
      </c>
      <c r="R124" s="25" t="b">
        <f t="shared" si="18"/>
        <v>0</v>
      </c>
      <c r="S124" s="25" t="b">
        <f t="shared" si="19"/>
        <v>0</v>
      </c>
      <c r="T124" s="25" t="b">
        <f t="shared" si="20"/>
        <v>1</v>
      </c>
      <c r="U124" s="31" t="b">
        <f t="shared" si="21"/>
        <v>0</v>
      </c>
    </row>
    <row r="125" spans="1:21">
      <c r="A125" s="42">
        <v>31</v>
      </c>
      <c r="B125" s="26">
        <v>0.7</v>
      </c>
      <c r="C125" s="26">
        <v>0.3</v>
      </c>
      <c r="D125" s="27">
        <f t="shared" si="24"/>
        <v>0.39999999999999997</v>
      </c>
      <c r="E125" s="26">
        <v>2</v>
      </c>
      <c r="F125" s="43">
        <v>50</v>
      </c>
      <c r="G125" s="24" t="str">
        <f t="shared" si="25"/>
        <v>minimum</v>
      </c>
      <c r="H125" s="28">
        <v>0.388513102845433</v>
      </c>
      <c r="I125" s="29">
        <v>0.39435466327464702</v>
      </c>
      <c r="J125" s="30">
        <f t="shared" si="12"/>
        <v>1.5035684476098717E-2</v>
      </c>
      <c r="K125" s="28">
        <v>1.9515458526228002E-2</v>
      </c>
      <c r="L125" s="28">
        <f t="shared" si="13"/>
        <v>0.38680249748386542</v>
      </c>
      <c r="M125" s="28">
        <f t="shared" si="14"/>
        <v>0.39022370820700059</v>
      </c>
      <c r="N125" s="29">
        <v>1.6716171199405001E-2</v>
      </c>
      <c r="O125" s="29">
        <f t="shared" si="15"/>
        <v>0.39288942626573159</v>
      </c>
      <c r="P125" s="29">
        <f t="shared" si="16"/>
        <v>0.39581990028356245</v>
      </c>
      <c r="Q125" s="25" t="b">
        <f t="shared" si="17"/>
        <v>0</v>
      </c>
      <c r="R125" s="25" t="b">
        <f t="shared" si="18"/>
        <v>0</v>
      </c>
      <c r="S125" s="25" t="b">
        <f t="shared" si="19"/>
        <v>0</v>
      </c>
      <c r="T125" s="25" t="b">
        <f t="shared" si="20"/>
        <v>0</v>
      </c>
      <c r="U125" s="31" t="b">
        <f t="shared" si="21"/>
        <v>1</v>
      </c>
    </row>
    <row r="126" spans="1:21">
      <c r="A126" s="42">
        <v>32</v>
      </c>
      <c r="B126" s="26">
        <v>0.7</v>
      </c>
      <c r="C126" s="26">
        <v>0.3</v>
      </c>
      <c r="D126" s="27">
        <f t="shared" si="24"/>
        <v>0.39999999999999997</v>
      </c>
      <c r="E126" s="26">
        <v>2</v>
      </c>
      <c r="F126" s="43">
        <v>100</v>
      </c>
      <c r="G126" s="24" t="str">
        <f t="shared" si="25"/>
        <v>minimum</v>
      </c>
      <c r="H126" s="28">
        <v>0.41752524917473599</v>
      </c>
      <c r="I126" s="29">
        <v>0.42145452408569301</v>
      </c>
      <c r="J126" s="30">
        <f t="shared" si="12"/>
        <v>9.410867770807789E-3</v>
      </c>
      <c r="K126" s="28">
        <v>1.1704335379755199E-2</v>
      </c>
      <c r="L126" s="28">
        <f t="shared" si="13"/>
        <v>0.41590311105113992</v>
      </c>
      <c r="M126" s="28">
        <f t="shared" si="14"/>
        <v>0.41914738729833206</v>
      </c>
      <c r="N126" s="29">
        <v>1.01870864937148E-2</v>
      </c>
      <c r="O126" s="29">
        <f t="shared" si="15"/>
        <v>0.42004266592940603</v>
      </c>
      <c r="P126" s="29">
        <f t="shared" si="16"/>
        <v>0.42286638224197998</v>
      </c>
      <c r="Q126" s="25" t="b">
        <f t="shared" si="17"/>
        <v>0</v>
      </c>
      <c r="R126" s="25" t="b">
        <f t="shared" si="18"/>
        <v>0</v>
      </c>
      <c r="S126" s="25" t="b">
        <f t="shared" si="19"/>
        <v>0</v>
      </c>
      <c r="T126" s="25" t="b">
        <f t="shared" si="20"/>
        <v>0</v>
      </c>
      <c r="U126" s="31" t="b">
        <f t="shared" si="21"/>
        <v>1</v>
      </c>
    </row>
    <row r="127" spans="1:21">
      <c r="A127" s="42">
        <v>33</v>
      </c>
      <c r="B127" s="26">
        <v>0.7</v>
      </c>
      <c r="C127" s="26">
        <v>0.3</v>
      </c>
      <c r="D127" s="27">
        <f t="shared" si="24"/>
        <v>0.39999999999999997</v>
      </c>
      <c r="E127" s="26">
        <v>2</v>
      </c>
      <c r="F127" s="43">
        <v>250</v>
      </c>
      <c r="G127" s="24" t="str">
        <f t="shared" si="25"/>
        <v>minimum</v>
      </c>
      <c r="H127" s="28">
        <v>0.442672489614584</v>
      </c>
      <c r="I127" s="29">
        <v>0.44507657737462097</v>
      </c>
      <c r="J127" s="30">
        <f t="shared" si="12"/>
        <v>5.4308497059081156E-3</v>
      </c>
      <c r="K127" s="28">
        <v>7.11376976521607E-3</v>
      </c>
      <c r="L127" s="28">
        <f t="shared" si="13"/>
        <v>0.44070065323699664</v>
      </c>
      <c r="M127" s="28">
        <f t="shared" si="14"/>
        <v>0.44464432599217135</v>
      </c>
      <c r="N127" s="29">
        <v>6.3731842575261996E-3</v>
      </c>
      <c r="O127" s="29">
        <f t="shared" si="15"/>
        <v>0.44331002082657173</v>
      </c>
      <c r="P127" s="29">
        <f t="shared" si="16"/>
        <v>0.44684313392267022</v>
      </c>
      <c r="Q127" s="25" t="b">
        <f t="shared" si="17"/>
        <v>0</v>
      </c>
      <c r="R127" s="25" t="b">
        <f t="shared" si="18"/>
        <v>0</v>
      </c>
      <c r="S127" s="25" t="b">
        <f t="shared" si="19"/>
        <v>0</v>
      </c>
      <c r="T127" s="25" t="b">
        <f t="shared" si="20"/>
        <v>0</v>
      </c>
      <c r="U127" s="31" t="b">
        <f t="shared" si="21"/>
        <v>1</v>
      </c>
    </row>
    <row r="128" spans="1:21">
      <c r="A128" s="42">
        <v>34</v>
      </c>
      <c r="B128" s="26">
        <v>0.7</v>
      </c>
      <c r="C128" s="26">
        <v>0.3</v>
      </c>
      <c r="D128" s="27">
        <f t="shared" si="24"/>
        <v>0.39999999999999997</v>
      </c>
      <c r="E128" s="26">
        <v>2</v>
      </c>
      <c r="F128" s="43">
        <v>500</v>
      </c>
      <c r="G128" s="24" t="str">
        <f t="shared" si="25"/>
        <v>minimum</v>
      </c>
      <c r="H128" s="28">
        <v>0.457021964145087</v>
      </c>
      <c r="I128" s="29">
        <v>0.45822131460972199</v>
      </c>
      <c r="J128" s="30">
        <f t="shared" si="12"/>
        <v>2.6242731394288902E-3</v>
      </c>
      <c r="K128" s="28">
        <v>3.47472909931327E-3</v>
      </c>
      <c r="L128" s="28">
        <f t="shared" si="13"/>
        <v>0.45549909697307261</v>
      </c>
      <c r="M128" s="28">
        <f t="shared" si="14"/>
        <v>0.45854483131710139</v>
      </c>
      <c r="N128" s="29">
        <v>2.67608660049923E-3</v>
      </c>
      <c r="O128" s="29">
        <f t="shared" si="15"/>
        <v>0.45704846794545306</v>
      </c>
      <c r="P128" s="29">
        <f t="shared" si="16"/>
        <v>0.45939416127399091</v>
      </c>
      <c r="Q128" s="25" t="b">
        <f t="shared" si="17"/>
        <v>0</v>
      </c>
      <c r="R128" s="25" t="b">
        <f t="shared" si="18"/>
        <v>0</v>
      </c>
      <c r="S128" s="25" t="b">
        <f t="shared" si="19"/>
        <v>0</v>
      </c>
      <c r="T128" s="25" t="b">
        <f t="shared" si="20"/>
        <v>1</v>
      </c>
      <c r="U128" s="31" t="b">
        <f t="shared" si="21"/>
        <v>0</v>
      </c>
    </row>
    <row r="129" spans="1:21">
      <c r="A129" s="42">
        <v>35</v>
      </c>
      <c r="B129" s="26">
        <v>0.7</v>
      </c>
      <c r="C129" s="26">
        <v>0.3</v>
      </c>
      <c r="D129" s="27">
        <f t="shared" si="24"/>
        <v>0.39999999999999997</v>
      </c>
      <c r="E129" s="26">
        <v>2</v>
      </c>
      <c r="F129" s="43">
        <v>1000</v>
      </c>
      <c r="G129" s="24" t="str">
        <f t="shared" si="25"/>
        <v>minimum</v>
      </c>
      <c r="H129" s="28">
        <v>0.46722625946966601</v>
      </c>
      <c r="I129" s="29">
        <v>0.46827933563472401</v>
      </c>
      <c r="J129" s="30">
        <f t="shared" si="12"/>
        <v>2.2538890820334519E-3</v>
      </c>
      <c r="K129" s="28">
        <v>3.0464547544414799E-3</v>
      </c>
      <c r="L129" s="28">
        <f t="shared" si="13"/>
        <v>0.46455592414051305</v>
      </c>
      <c r="M129" s="28">
        <f t="shared" si="14"/>
        <v>0.46989659479881896</v>
      </c>
      <c r="N129" s="29">
        <v>2.1870139265495201E-3</v>
      </c>
      <c r="O129" s="29">
        <f t="shared" si="15"/>
        <v>0.46636233340618266</v>
      </c>
      <c r="P129" s="29">
        <f t="shared" si="16"/>
        <v>0.47019633786326537</v>
      </c>
      <c r="Q129" s="25" t="b">
        <f t="shared" si="17"/>
        <v>0</v>
      </c>
      <c r="R129" s="25" t="b">
        <f t="shared" si="18"/>
        <v>0</v>
      </c>
      <c r="S129" s="25" t="b">
        <f t="shared" si="19"/>
        <v>0</v>
      </c>
      <c r="T129" s="25" t="b">
        <f t="shared" si="20"/>
        <v>1</v>
      </c>
      <c r="U129" s="31" t="b">
        <f t="shared" si="21"/>
        <v>0</v>
      </c>
    </row>
    <row r="130" spans="1:21">
      <c r="A130" s="42">
        <v>36</v>
      </c>
      <c r="B130" s="26">
        <v>0.7</v>
      </c>
      <c r="C130" s="26">
        <v>0.3</v>
      </c>
      <c r="D130" s="27">
        <f t="shared" si="24"/>
        <v>0.39999999999999997</v>
      </c>
      <c r="E130" s="26">
        <v>10</v>
      </c>
      <c r="F130" s="43">
        <v>50</v>
      </c>
      <c r="G130" s="24" t="str">
        <f t="shared" si="25"/>
        <v>minimum</v>
      </c>
      <c r="H130" s="28">
        <v>0.39576542110601698</v>
      </c>
      <c r="I130" s="29">
        <v>0.39746363346689001</v>
      </c>
      <c r="J130" s="30">
        <f t="shared" si="12"/>
        <v>4.2909568908955191E-3</v>
      </c>
      <c r="K130" s="28">
        <v>1.6207874196262101E-2</v>
      </c>
      <c r="L130" s="28">
        <f t="shared" si="13"/>
        <v>0.39434473829385158</v>
      </c>
      <c r="M130" s="28">
        <f t="shared" si="14"/>
        <v>0.39718610391818238</v>
      </c>
      <c r="N130" s="29">
        <v>1.5192375776259899E-2</v>
      </c>
      <c r="O130" s="29">
        <f t="shared" si="15"/>
        <v>0.39613196301585285</v>
      </c>
      <c r="P130" s="29">
        <f t="shared" si="16"/>
        <v>0.39879530391792717</v>
      </c>
      <c r="Q130" s="25" t="b">
        <f t="shared" si="17"/>
        <v>0</v>
      </c>
      <c r="R130" s="25" t="b">
        <f t="shared" si="18"/>
        <v>0</v>
      </c>
      <c r="S130" s="25" t="b">
        <f t="shared" si="19"/>
        <v>0</v>
      </c>
      <c r="T130" s="25" t="b">
        <f t="shared" si="20"/>
        <v>0</v>
      </c>
      <c r="U130" s="31" t="b">
        <f t="shared" si="21"/>
        <v>1</v>
      </c>
    </row>
    <row r="131" spans="1:21">
      <c r="A131" s="42">
        <v>37</v>
      </c>
      <c r="B131" s="26">
        <v>0.7</v>
      </c>
      <c r="C131" s="26">
        <v>0.3</v>
      </c>
      <c r="D131" s="27">
        <f t="shared" si="24"/>
        <v>0.39999999999999997</v>
      </c>
      <c r="E131" s="26">
        <v>10</v>
      </c>
      <c r="F131" s="43">
        <v>100</v>
      </c>
      <c r="G131" s="24" t="str">
        <f t="shared" si="25"/>
        <v>minimum</v>
      </c>
      <c r="H131" s="28">
        <v>0.42135710560143802</v>
      </c>
      <c r="I131" s="29">
        <v>0.42259293244082302</v>
      </c>
      <c r="J131" s="30">
        <f t="shared" si="12"/>
        <v>2.9329678388145442E-3</v>
      </c>
      <c r="K131" s="28">
        <v>1.00065766108869E-2</v>
      </c>
      <c r="L131" s="28">
        <f t="shared" si="13"/>
        <v>0.41997026483854594</v>
      </c>
      <c r="M131" s="28">
        <f t="shared" si="14"/>
        <v>0.4227439463643301</v>
      </c>
      <c r="N131" s="29">
        <v>9.3149158053840702E-3</v>
      </c>
      <c r="O131" s="29">
        <f t="shared" si="15"/>
        <v>0.4213019509749179</v>
      </c>
      <c r="P131" s="29">
        <f t="shared" si="16"/>
        <v>0.42388391390672814</v>
      </c>
      <c r="Q131" s="25" t="b">
        <f t="shared" si="17"/>
        <v>0</v>
      </c>
      <c r="R131" s="25" t="b">
        <f t="shared" si="18"/>
        <v>0</v>
      </c>
      <c r="S131" s="25" t="b">
        <f t="shared" si="19"/>
        <v>0</v>
      </c>
      <c r="T131" s="25" t="b">
        <f t="shared" si="20"/>
        <v>1</v>
      </c>
      <c r="U131" s="31" t="b">
        <f t="shared" si="21"/>
        <v>0</v>
      </c>
    </row>
    <row r="132" spans="1:21">
      <c r="A132" s="42">
        <v>38</v>
      </c>
      <c r="B132" s="26">
        <v>0.7</v>
      </c>
      <c r="C132" s="26">
        <v>0.3</v>
      </c>
      <c r="D132" s="27">
        <f t="shared" si="24"/>
        <v>0.39999999999999997</v>
      </c>
      <c r="E132" s="26">
        <v>10</v>
      </c>
      <c r="F132" s="43">
        <v>250</v>
      </c>
      <c r="G132" s="24" t="str">
        <f t="shared" si="25"/>
        <v>minimum</v>
      </c>
      <c r="H132" s="28">
        <v>0.44464697073789899</v>
      </c>
      <c r="I132" s="29">
        <v>0.445178391313021</v>
      </c>
      <c r="J132" s="30">
        <f t="shared" si="12"/>
        <v>1.1951516823337602E-3</v>
      </c>
      <c r="K132" s="28">
        <v>6.3416673425214102E-3</v>
      </c>
      <c r="L132" s="28">
        <f t="shared" si="13"/>
        <v>0.44288915023298392</v>
      </c>
      <c r="M132" s="28">
        <f t="shared" si="14"/>
        <v>0.44640479124281407</v>
      </c>
      <c r="N132" s="29">
        <v>6.1366193694139199E-3</v>
      </c>
      <c r="O132" s="29">
        <f t="shared" si="15"/>
        <v>0.44347740720650908</v>
      </c>
      <c r="P132" s="29">
        <f t="shared" si="16"/>
        <v>0.44687937541953293</v>
      </c>
      <c r="Q132" s="25" t="b">
        <f t="shared" si="17"/>
        <v>0</v>
      </c>
      <c r="R132" s="25" t="b">
        <f t="shared" si="18"/>
        <v>0</v>
      </c>
      <c r="S132" s="25" t="b">
        <f t="shared" si="19"/>
        <v>0</v>
      </c>
      <c r="T132" s="25" t="b">
        <f t="shared" si="20"/>
        <v>1</v>
      </c>
      <c r="U132" s="31" t="b">
        <f t="shared" si="21"/>
        <v>0</v>
      </c>
    </row>
    <row r="133" spans="1:21">
      <c r="A133" s="42">
        <v>39</v>
      </c>
      <c r="B133" s="26">
        <v>0.7</v>
      </c>
      <c r="C133" s="26">
        <v>0.3</v>
      </c>
      <c r="D133" s="27">
        <f t="shared" si="24"/>
        <v>0.39999999999999997</v>
      </c>
      <c r="E133" s="26">
        <v>10</v>
      </c>
      <c r="F133" s="43">
        <v>500</v>
      </c>
      <c r="G133" s="24" t="str">
        <f t="shared" si="25"/>
        <v>minimum</v>
      </c>
      <c r="H133" s="28">
        <v>0.45787981012183498</v>
      </c>
      <c r="I133" s="29">
        <v>0.45857847989786599</v>
      </c>
      <c r="J133" s="30">
        <f t="shared" si="12"/>
        <v>1.5258802868925291E-3</v>
      </c>
      <c r="K133" s="28">
        <v>3.1057548769059498E-3</v>
      </c>
      <c r="L133" s="28">
        <f t="shared" si="13"/>
        <v>0.45651865303269717</v>
      </c>
      <c r="M133" s="28">
        <f t="shared" si="14"/>
        <v>0.45924096721097279</v>
      </c>
      <c r="N133" s="29">
        <v>2.5494060195532199E-3</v>
      </c>
      <c r="O133" s="29">
        <f t="shared" si="15"/>
        <v>0.45746115344612021</v>
      </c>
      <c r="P133" s="29">
        <f t="shared" si="16"/>
        <v>0.45969580634961177</v>
      </c>
      <c r="Q133" s="25" t="b">
        <f t="shared" si="17"/>
        <v>0</v>
      </c>
      <c r="R133" s="25" t="b">
        <f t="shared" si="18"/>
        <v>0</v>
      </c>
      <c r="S133" s="25" t="b">
        <f t="shared" si="19"/>
        <v>0</v>
      </c>
      <c r="T133" s="25" t="b">
        <f t="shared" si="20"/>
        <v>1</v>
      </c>
      <c r="U133" s="31" t="b">
        <f t="shared" si="21"/>
        <v>0</v>
      </c>
    </row>
    <row r="134" spans="1:21">
      <c r="A134" s="42">
        <v>40</v>
      </c>
      <c r="B134" s="26">
        <v>0.7</v>
      </c>
      <c r="C134" s="26">
        <v>0.3</v>
      </c>
      <c r="D134" s="27">
        <f t="shared" si="24"/>
        <v>0.39999999999999997</v>
      </c>
      <c r="E134" s="26">
        <v>10</v>
      </c>
      <c r="F134" s="43">
        <v>1000</v>
      </c>
      <c r="G134" s="24" t="str">
        <f t="shared" si="25"/>
        <v>minimum</v>
      </c>
      <c r="H134" s="28">
        <v>0.467504034188091</v>
      </c>
      <c r="I134" s="29">
        <v>0.46775171762309098</v>
      </c>
      <c r="J134" s="30">
        <f t="shared" si="12"/>
        <v>5.2979956724892878E-4</v>
      </c>
      <c r="K134" s="28">
        <v>2.7101479319675699E-3</v>
      </c>
      <c r="L134" s="28">
        <f t="shared" si="13"/>
        <v>0.46512848478614671</v>
      </c>
      <c r="M134" s="28">
        <f t="shared" si="14"/>
        <v>0.46987958359003529</v>
      </c>
      <c r="N134" s="29">
        <v>2.7173165996721101E-3</v>
      </c>
      <c r="O134" s="29">
        <f t="shared" si="15"/>
        <v>0.46536988460685486</v>
      </c>
      <c r="P134" s="29">
        <f t="shared" si="16"/>
        <v>0.4701335506393271</v>
      </c>
      <c r="Q134" s="25" t="b">
        <f t="shared" si="17"/>
        <v>0</v>
      </c>
      <c r="R134" s="25" t="b">
        <f t="shared" si="18"/>
        <v>0</v>
      </c>
      <c r="S134" s="25" t="b">
        <f t="shared" si="19"/>
        <v>0</v>
      </c>
      <c r="T134" s="25" t="b">
        <f t="shared" si="20"/>
        <v>1</v>
      </c>
      <c r="U134" s="31" t="b">
        <f t="shared" si="21"/>
        <v>0</v>
      </c>
    </row>
    <row r="135" spans="1:21">
      <c r="A135" s="42">
        <v>41</v>
      </c>
      <c r="B135" s="26">
        <v>0.8</v>
      </c>
      <c r="C135" s="26">
        <v>0.4</v>
      </c>
      <c r="D135" s="27">
        <f t="shared" si="24"/>
        <v>0.4</v>
      </c>
      <c r="E135" s="26">
        <v>2</v>
      </c>
      <c r="F135" s="43">
        <v>50</v>
      </c>
      <c r="G135" s="24" t="str">
        <f t="shared" si="25"/>
        <v>minimum</v>
      </c>
      <c r="H135" s="28">
        <v>0.51636039307297499</v>
      </c>
      <c r="I135" s="29">
        <v>0.52475112977217397</v>
      </c>
      <c r="J135" s="30">
        <f t="shared" si="12"/>
        <v>1.6249768207944562E-2</v>
      </c>
      <c r="K135" s="28">
        <v>2.3832651641603999E-2</v>
      </c>
      <c r="L135" s="28">
        <f t="shared" si="13"/>
        <v>0.51427136905011084</v>
      </c>
      <c r="M135" s="28">
        <f t="shared" si="14"/>
        <v>0.51844941709583914</v>
      </c>
      <c r="N135" s="29">
        <v>1.95845212019507E-2</v>
      </c>
      <c r="O135" s="29">
        <f t="shared" si="15"/>
        <v>0.52303447080017151</v>
      </c>
      <c r="P135" s="29">
        <f t="shared" si="16"/>
        <v>0.52646778874417643</v>
      </c>
      <c r="Q135" s="25" t="b">
        <f t="shared" si="17"/>
        <v>0</v>
      </c>
      <c r="R135" s="25" t="b">
        <f t="shared" si="18"/>
        <v>0</v>
      </c>
      <c r="S135" s="25" t="b">
        <f t="shared" si="19"/>
        <v>0</v>
      </c>
      <c r="T135" s="25" t="b">
        <f t="shared" si="20"/>
        <v>0</v>
      </c>
      <c r="U135" s="31" t="b">
        <f t="shared" si="21"/>
        <v>1</v>
      </c>
    </row>
    <row r="136" spans="1:21">
      <c r="A136" s="42">
        <v>42</v>
      </c>
      <c r="B136" s="26">
        <v>0.8</v>
      </c>
      <c r="C136" s="26">
        <v>0.4</v>
      </c>
      <c r="D136" s="27">
        <f t="shared" si="24"/>
        <v>0.4</v>
      </c>
      <c r="E136" s="26">
        <v>2</v>
      </c>
      <c r="F136" s="43">
        <v>100</v>
      </c>
      <c r="G136" s="24" t="str">
        <f t="shared" si="25"/>
        <v>minimum</v>
      </c>
      <c r="H136" s="28">
        <v>0.55153502359744999</v>
      </c>
      <c r="I136" s="29">
        <v>0.55772060692965197</v>
      </c>
      <c r="J136" s="30">
        <f t="shared" si="12"/>
        <v>1.1215214025495265E-2</v>
      </c>
      <c r="K136" s="28">
        <v>1.3384185778303401E-2</v>
      </c>
      <c r="L136" s="28">
        <f t="shared" si="13"/>
        <v>0.54968007008664821</v>
      </c>
      <c r="M136" s="28">
        <f t="shared" si="14"/>
        <v>0.55338997710825177</v>
      </c>
      <c r="N136" s="29">
        <v>1.1083124507837499E-2</v>
      </c>
      <c r="O136" s="29">
        <f t="shared" si="15"/>
        <v>0.55618456424039153</v>
      </c>
      <c r="P136" s="29">
        <f t="shared" si="16"/>
        <v>0.55925664961891242</v>
      </c>
      <c r="Q136" s="25" t="b">
        <f t="shared" si="17"/>
        <v>0</v>
      </c>
      <c r="R136" s="25" t="b">
        <f t="shared" si="18"/>
        <v>0</v>
      </c>
      <c r="S136" s="25" t="b">
        <f t="shared" si="19"/>
        <v>0</v>
      </c>
      <c r="T136" s="25" t="b">
        <f t="shared" si="20"/>
        <v>0</v>
      </c>
      <c r="U136" s="31" t="b">
        <f t="shared" si="21"/>
        <v>1</v>
      </c>
    </row>
    <row r="137" spans="1:21">
      <c r="A137" s="42">
        <v>43</v>
      </c>
      <c r="B137" s="26">
        <v>0.8</v>
      </c>
      <c r="C137" s="26">
        <v>0.4</v>
      </c>
      <c r="D137" s="27">
        <f t="shared" si="24"/>
        <v>0.4</v>
      </c>
      <c r="E137" s="26">
        <v>2</v>
      </c>
      <c r="F137" s="43">
        <v>250</v>
      </c>
      <c r="G137" s="24" t="str">
        <f t="shared" si="25"/>
        <v>minimum</v>
      </c>
      <c r="H137" s="28">
        <v>0.58414014727379304</v>
      </c>
      <c r="I137" s="29">
        <v>0.586608178912704</v>
      </c>
      <c r="J137" s="30">
        <f t="shared" si="12"/>
        <v>4.2250676493121898E-3</v>
      </c>
      <c r="K137" s="28">
        <v>7.1395525818413602E-3</v>
      </c>
      <c r="L137" s="28">
        <f t="shared" si="13"/>
        <v>0.58216116426405196</v>
      </c>
      <c r="M137" s="28">
        <f t="shared" si="14"/>
        <v>0.58611913028353413</v>
      </c>
      <c r="N137" s="29">
        <v>6.4908633282822403E-3</v>
      </c>
      <c r="O137" s="29">
        <f t="shared" si="15"/>
        <v>0.58480900339043207</v>
      </c>
      <c r="P137" s="29">
        <f t="shared" si="16"/>
        <v>0.58840735443497594</v>
      </c>
      <c r="Q137" s="25" t="b">
        <f t="shared" si="17"/>
        <v>0</v>
      </c>
      <c r="R137" s="25" t="b">
        <f t="shared" si="18"/>
        <v>0</v>
      </c>
      <c r="S137" s="25" t="b">
        <f t="shared" si="19"/>
        <v>0</v>
      </c>
      <c r="T137" s="25" t="b">
        <f t="shared" si="20"/>
        <v>0</v>
      </c>
      <c r="U137" s="31" t="b">
        <f t="shared" si="21"/>
        <v>1</v>
      </c>
    </row>
    <row r="138" spans="1:21">
      <c r="A138" s="42">
        <v>44</v>
      </c>
      <c r="B138" s="26">
        <v>0.8</v>
      </c>
      <c r="C138" s="26">
        <v>0.4</v>
      </c>
      <c r="D138" s="27">
        <f t="shared" si="24"/>
        <v>0.4</v>
      </c>
      <c r="E138" s="26">
        <v>2</v>
      </c>
      <c r="F138" s="43">
        <v>500</v>
      </c>
      <c r="G138" s="24" t="str">
        <f t="shared" si="25"/>
        <v>minimum</v>
      </c>
      <c r="H138" s="28">
        <v>0.59927296702059996</v>
      </c>
      <c r="I138" s="29">
        <v>0.60062226511244299</v>
      </c>
      <c r="J138" s="30">
        <f t="shared" si="12"/>
        <v>2.2515584151097706E-3</v>
      </c>
      <c r="K138" s="28">
        <v>4.6051000919266902E-3</v>
      </c>
      <c r="L138" s="28">
        <f t="shared" si="13"/>
        <v>0.59725469291824718</v>
      </c>
      <c r="M138" s="28">
        <f t="shared" si="14"/>
        <v>0.60129124112295274</v>
      </c>
      <c r="N138" s="29">
        <v>3.7239814136406299E-3</v>
      </c>
      <c r="O138" s="29">
        <f t="shared" si="15"/>
        <v>0.59899015829722513</v>
      </c>
      <c r="P138" s="29">
        <f t="shared" si="16"/>
        <v>0.60225437192766085</v>
      </c>
      <c r="Q138" s="25" t="b">
        <f t="shared" si="17"/>
        <v>0</v>
      </c>
      <c r="R138" s="25" t="b">
        <f t="shared" si="18"/>
        <v>0</v>
      </c>
      <c r="S138" s="25" t="b">
        <f t="shared" si="19"/>
        <v>0</v>
      </c>
      <c r="T138" s="25" t="b">
        <f t="shared" si="20"/>
        <v>1</v>
      </c>
      <c r="U138" s="31" t="b">
        <f t="shared" si="21"/>
        <v>0</v>
      </c>
    </row>
    <row r="139" spans="1:21">
      <c r="A139" s="42">
        <v>45</v>
      </c>
      <c r="B139" s="26">
        <v>0.8</v>
      </c>
      <c r="C139" s="26">
        <v>0.4</v>
      </c>
      <c r="D139" s="27">
        <f t="shared" si="24"/>
        <v>0.4</v>
      </c>
      <c r="E139" s="26">
        <v>2</v>
      </c>
      <c r="F139" s="43">
        <v>1000</v>
      </c>
      <c r="G139" s="24" t="str">
        <f t="shared" si="25"/>
        <v>minimum</v>
      </c>
      <c r="H139" s="28">
        <v>0.61259232308863298</v>
      </c>
      <c r="I139" s="29">
        <v>0.61371010840709195</v>
      </c>
      <c r="J139" s="30">
        <f t="shared" si="12"/>
        <v>1.824680584998511E-3</v>
      </c>
      <c r="K139" s="28">
        <v>1.34521099201235E-3</v>
      </c>
      <c r="L139" s="28">
        <f t="shared" si="13"/>
        <v>0.61141319366552294</v>
      </c>
      <c r="M139" s="28">
        <f t="shared" si="14"/>
        <v>0.61377145251174303</v>
      </c>
      <c r="N139" s="29">
        <v>1.5734827771421199E-3</v>
      </c>
      <c r="O139" s="29">
        <f t="shared" si="15"/>
        <v>0.61233088994225493</v>
      </c>
      <c r="P139" s="29">
        <f t="shared" si="16"/>
        <v>0.61508932687192897</v>
      </c>
      <c r="Q139" s="25" t="b">
        <f t="shared" si="17"/>
        <v>0</v>
      </c>
      <c r="R139" s="25" t="b">
        <f t="shared" si="18"/>
        <v>0</v>
      </c>
      <c r="S139" s="25" t="b">
        <f t="shared" si="19"/>
        <v>0</v>
      </c>
      <c r="T139" s="25" t="b">
        <f t="shared" si="20"/>
        <v>1</v>
      </c>
      <c r="U139" s="31" t="b">
        <f t="shared" si="21"/>
        <v>0</v>
      </c>
    </row>
    <row r="140" spans="1:21">
      <c r="A140" s="42">
        <v>46</v>
      </c>
      <c r="B140" s="26">
        <v>0.8</v>
      </c>
      <c r="C140" s="26">
        <v>0.4</v>
      </c>
      <c r="D140" s="27">
        <f t="shared" si="24"/>
        <v>0.4</v>
      </c>
      <c r="E140" s="26">
        <v>10</v>
      </c>
      <c r="F140" s="43">
        <v>50</v>
      </c>
      <c r="G140" s="24" t="str">
        <f t="shared" si="25"/>
        <v>minimum</v>
      </c>
      <c r="H140" s="28">
        <v>0.52384384977882703</v>
      </c>
      <c r="I140" s="29">
        <v>0.52597926184455901</v>
      </c>
      <c r="J140" s="30">
        <f t="shared" si="12"/>
        <v>4.0764286277935194E-3</v>
      </c>
      <c r="K140" s="28">
        <v>1.9811790160589201E-2</v>
      </c>
      <c r="L140" s="28">
        <f t="shared" si="13"/>
        <v>0.52210726980426947</v>
      </c>
      <c r="M140" s="28">
        <f t="shared" si="14"/>
        <v>0.52558042975338459</v>
      </c>
      <c r="N140" s="29">
        <v>1.86896328347992E-2</v>
      </c>
      <c r="O140" s="29">
        <f t="shared" si="15"/>
        <v>0.52434104329642861</v>
      </c>
      <c r="P140" s="29">
        <f t="shared" si="16"/>
        <v>0.52761748039268941</v>
      </c>
      <c r="Q140" s="25" t="b">
        <f t="shared" si="17"/>
        <v>0</v>
      </c>
      <c r="R140" s="25" t="b">
        <f t="shared" si="18"/>
        <v>0</v>
      </c>
      <c r="S140" s="25" t="b">
        <f t="shared" si="19"/>
        <v>0</v>
      </c>
      <c r="T140" s="25" t="b">
        <f t="shared" si="20"/>
        <v>0</v>
      </c>
      <c r="U140" s="31" t="b">
        <f t="shared" si="21"/>
        <v>1</v>
      </c>
    </row>
    <row r="141" spans="1:21">
      <c r="A141" s="42">
        <v>47</v>
      </c>
      <c r="B141" s="26">
        <v>0.8</v>
      </c>
      <c r="C141" s="26">
        <v>0.4</v>
      </c>
      <c r="D141" s="27">
        <f t="shared" si="24"/>
        <v>0.4</v>
      </c>
      <c r="E141" s="26">
        <v>10</v>
      </c>
      <c r="F141" s="43">
        <v>100</v>
      </c>
      <c r="G141" s="24" t="str">
        <f t="shared" si="25"/>
        <v>minimum</v>
      </c>
      <c r="H141" s="28">
        <v>0.55635783261938399</v>
      </c>
      <c r="I141" s="29">
        <v>0.55794550169282897</v>
      </c>
      <c r="J141" s="30">
        <f t="shared" si="12"/>
        <v>2.8536833317688612E-3</v>
      </c>
      <c r="K141" s="28">
        <v>1.2192684798542399E-2</v>
      </c>
      <c r="L141" s="28">
        <f t="shared" si="13"/>
        <v>0.5546680127194078</v>
      </c>
      <c r="M141" s="28">
        <f t="shared" si="14"/>
        <v>0.55804765251936017</v>
      </c>
      <c r="N141" s="29">
        <v>1.13509803708794E-2</v>
      </c>
      <c r="O141" s="29">
        <f t="shared" si="15"/>
        <v>0.55637233607492953</v>
      </c>
      <c r="P141" s="29">
        <f t="shared" si="16"/>
        <v>0.55951866731072841</v>
      </c>
      <c r="Q141" s="25" t="b">
        <f t="shared" si="17"/>
        <v>0</v>
      </c>
      <c r="R141" s="25" t="b">
        <f t="shared" si="18"/>
        <v>0</v>
      </c>
      <c r="S141" s="25" t="b">
        <f t="shared" si="19"/>
        <v>0</v>
      </c>
      <c r="T141" s="25" t="b">
        <f t="shared" si="20"/>
        <v>1</v>
      </c>
      <c r="U141" s="31" t="b">
        <f t="shared" si="21"/>
        <v>0</v>
      </c>
    </row>
    <row r="142" spans="1:21">
      <c r="A142" s="42">
        <v>48</v>
      </c>
      <c r="B142" s="26">
        <v>0.8</v>
      </c>
      <c r="C142" s="26">
        <v>0.4</v>
      </c>
      <c r="D142" s="27">
        <f t="shared" si="24"/>
        <v>0.4</v>
      </c>
      <c r="E142" s="26">
        <v>10</v>
      </c>
      <c r="F142" s="43">
        <v>250</v>
      </c>
      <c r="G142" s="24" t="str">
        <f t="shared" si="25"/>
        <v>minimum</v>
      </c>
      <c r="H142" s="28">
        <v>0.58775922622582699</v>
      </c>
      <c r="I142" s="29">
        <v>0.58782459737198001</v>
      </c>
      <c r="J142" s="30">
        <f t="shared" si="12"/>
        <v>1.1122096129869712E-4</v>
      </c>
      <c r="K142" s="28">
        <v>6.5062142314291404E-3</v>
      </c>
      <c r="L142" s="28">
        <f t="shared" si="13"/>
        <v>0.58595579565029177</v>
      </c>
      <c r="M142" s="28">
        <f t="shared" si="14"/>
        <v>0.58956265680136222</v>
      </c>
      <c r="N142" s="29">
        <v>6.1363788930569102E-3</v>
      </c>
      <c r="O142" s="29">
        <f t="shared" si="15"/>
        <v>0.58612367992211345</v>
      </c>
      <c r="P142" s="29">
        <f t="shared" si="16"/>
        <v>0.58952551482184656</v>
      </c>
      <c r="Q142" s="25" t="b">
        <f t="shared" si="17"/>
        <v>0</v>
      </c>
      <c r="R142" s="25" t="b">
        <f t="shared" si="18"/>
        <v>0</v>
      </c>
      <c r="S142" s="25" t="b">
        <f t="shared" si="19"/>
        <v>0</v>
      </c>
      <c r="T142" s="25" t="b">
        <f t="shared" si="20"/>
        <v>1</v>
      </c>
      <c r="U142" s="31" t="b">
        <f t="shared" si="21"/>
        <v>0</v>
      </c>
    </row>
    <row r="143" spans="1:21">
      <c r="A143" s="42">
        <v>49</v>
      </c>
      <c r="B143" s="26">
        <v>0.8</v>
      </c>
      <c r="C143" s="26">
        <v>0.4</v>
      </c>
      <c r="D143" s="27">
        <f t="shared" si="24"/>
        <v>0.4</v>
      </c>
      <c r="E143" s="26">
        <v>10</v>
      </c>
      <c r="F143" s="43">
        <v>500</v>
      </c>
      <c r="G143" s="24" t="str">
        <f t="shared" si="25"/>
        <v>minimum</v>
      </c>
      <c r="H143" s="28">
        <v>0.60199416187858501</v>
      </c>
      <c r="I143" s="29">
        <v>0.60273611148192696</v>
      </c>
      <c r="J143" s="30">
        <f t="shared" ref="J143:J206" si="26">IF($H143=0,"-",($I143-$H143)/$H143)</f>
        <v>1.2324863766562471E-3</v>
      </c>
      <c r="K143" s="28">
        <v>2.8483924292880998E-3</v>
      </c>
      <c r="L143" s="28">
        <f t="shared" ref="L143:L206" si="27">$H143-1.96*($K143/IF($F143&lt;=250,IF($F143&lt;=100,IF($F143&lt;=50,SQRT(500),SQRT(200)),SQRT(50)),IF($F143&lt;=500,SQRT(20),SQRT(5))))</f>
        <v>0.60074579885528212</v>
      </c>
      <c r="M143" s="28">
        <f t="shared" ref="M143:M206" si="28">$H143+1.96*($K143/IF($F143&lt;=250,IF($F143&lt;=100,IF($F143&lt;=50,SQRT(500),SQRT(200)),SQRT(50)),IF($F143&lt;=500,SQRT(20),SQRT(5))))</f>
        <v>0.6032425249018879</v>
      </c>
      <c r="N143" s="29">
        <v>2.8861820133457301E-3</v>
      </c>
      <c r="O143" s="29">
        <f t="shared" ref="O143:O206" si="29">$I143-1.96*($N143/IF($F143&lt;=250,IF($F143&lt;=100,IF($F143&lt;=50,SQRT(500),SQRT(200)),SQRT(50)),IF($F143&lt;=500,SQRT(20),SQRT(5))))</f>
        <v>0.60147118644318043</v>
      </c>
      <c r="P143" s="29">
        <f t="shared" ref="P143:P206" si="30">$I143+1.96*($N143/IF($F143&lt;=250,IF($F143&lt;=100,IF($F143&lt;=50,SQRT(500),SQRT(200)),SQRT(50)),IF($F143&lt;=500,SQRT(20),SQRT(5))))</f>
        <v>0.6040010365206735</v>
      </c>
      <c r="Q143" s="25" t="b">
        <f t="shared" ref="Q143:Q206" si="31">IF($I143&lt;$L143,TRUE,FALSE)</f>
        <v>0</v>
      </c>
      <c r="R143" s="25" t="b">
        <f t="shared" ref="R143:R206" si="32">IF(AND($I143&lt;$H143,$I143&gt;=$L143),TRUE,FALSE)</f>
        <v>0</v>
      </c>
      <c r="S143" s="25" t="b">
        <f t="shared" ref="S143:S206" si="33">IF($I143=$H143,TRUE,FALSE)</f>
        <v>0</v>
      </c>
      <c r="T143" s="25" t="b">
        <f t="shared" ref="T143:T206" si="34">IF(AND($I143&gt;$H143,$I143&lt;=$M143),TRUE,FALSE)</f>
        <v>1</v>
      </c>
      <c r="U143" s="31" t="b">
        <f t="shared" ref="U143:U206" si="35">IF($I143&gt;$M143,TRUE,FALSE)</f>
        <v>0</v>
      </c>
    </row>
    <row r="144" spans="1:21">
      <c r="A144" s="42">
        <v>50</v>
      </c>
      <c r="B144" s="26">
        <v>0.8</v>
      </c>
      <c r="C144" s="26">
        <v>0.4</v>
      </c>
      <c r="D144" s="27">
        <f t="shared" si="24"/>
        <v>0.4</v>
      </c>
      <c r="E144" s="26">
        <v>10</v>
      </c>
      <c r="F144" s="43">
        <v>1000</v>
      </c>
      <c r="G144" s="24" t="str">
        <f t="shared" si="25"/>
        <v>minimum</v>
      </c>
      <c r="H144" s="28">
        <v>0.61354020222276695</v>
      </c>
      <c r="I144" s="29">
        <v>0.61427690139385005</v>
      </c>
      <c r="J144" s="30">
        <f t="shared" si="26"/>
        <v>1.2007349614811637E-3</v>
      </c>
      <c r="K144" s="28">
        <v>1.9529146805712301E-3</v>
      </c>
      <c r="L144" s="28">
        <f t="shared" si="27"/>
        <v>0.61182839703060121</v>
      </c>
      <c r="M144" s="28">
        <f t="shared" si="28"/>
        <v>0.61525200741493269</v>
      </c>
      <c r="N144" s="29">
        <v>2.3619765636421299E-3</v>
      </c>
      <c r="O144" s="29">
        <f t="shared" si="29"/>
        <v>0.61220653765208455</v>
      </c>
      <c r="P144" s="29">
        <f t="shared" si="30"/>
        <v>0.61634726513561555</v>
      </c>
      <c r="Q144" s="25" t="b">
        <f t="shared" si="31"/>
        <v>0</v>
      </c>
      <c r="R144" s="25" t="b">
        <f t="shared" si="32"/>
        <v>0</v>
      </c>
      <c r="S144" s="25" t="b">
        <f t="shared" si="33"/>
        <v>0</v>
      </c>
      <c r="T144" s="25" t="b">
        <f t="shared" si="34"/>
        <v>1</v>
      </c>
      <c r="U144" s="31" t="b">
        <f t="shared" si="35"/>
        <v>0</v>
      </c>
    </row>
    <row r="145" spans="1:21">
      <c r="A145" s="42">
        <v>51</v>
      </c>
      <c r="B145" s="26">
        <v>0.9</v>
      </c>
      <c r="C145" s="26">
        <v>0.1</v>
      </c>
      <c r="D145" s="27">
        <f t="shared" si="24"/>
        <v>0.8</v>
      </c>
      <c r="E145" s="26">
        <v>2</v>
      </c>
      <c r="F145" s="43">
        <v>50</v>
      </c>
      <c r="G145" s="24" t="str">
        <f t="shared" si="25"/>
        <v>minimum</v>
      </c>
      <c r="H145" s="28">
        <v>0.60471593725670103</v>
      </c>
      <c r="I145" s="29">
        <v>0.62033731875520104</v>
      </c>
      <c r="J145" s="30">
        <f t="shared" si="26"/>
        <v>2.5832594340685872E-2</v>
      </c>
      <c r="K145" s="28">
        <v>4.4191042345822301E-2</v>
      </c>
      <c r="L145" s="28">
        <f t="shared" si="27"/>
        <v>0.60084242160917323</v>
      </c>
      <c r="M145" s="28">
        <f t="shared" si="28"/>
        <v>0.60858945290422883</v>
      </c>
      <c r="N145" s="29">
        <v>3.5124024486034598E-2</v>
      </c>
      <c r="O145" s="29">
        <f t="shared" si="29"/>
        <v>0.61725856226455078</v>
      </c>
      <c r="P145" s="29">
        <f t="shared" si="30"/>
        <v>0.6234160752458513</v>
      </c>
      <c r="Q145" s="25" t="b">
        <f t="shared" si="31"/>
        <v>0</v>
      </c>
      <c r="R145" s="25" t="b">
        <f t="shared" si="32"/>
        <v>0</v>
      </c>
      <c r="S145" s="25" t="b">
        <f t="shared" si="33"/>
        <v>0</v>
      </c>
      <c r="T145" s="25" t="b">
        <f t="shared" si="34"/>
        <v>0</v>
      </c>
      <c r="U145" s="31" t="b">
        <f t="shared" si="35"/>
        <v>1</v>
      </c>
    </row>
    <row r="146" spans="1:21">
      <c r="A146" s="42">
        <v>52</v>
      </c>
      <c r="B146" s="26">
        <v>0.9</v>
      </c>
      <c r="C146" s="26">
        <v>0.1</v>
      </c>
      <c r="D146" s="27">
        <f t="shared" si="24"/>
        <v>0.8</v>
      </c>
      <c r="E146" s="26">
        <v>2</v>
      </c>
      <c r="F146" s="43">
        <v>100</v>
      </c>
      <c r="G146" s="24" t="str">
        <f t="shared" si="25"/>
        <v>minimum</v>
      </c>
      <c r="H146" s="28">
        <v>0.66153765892587102</v>
      </c>
      <c r="I146" s="29">
        <v>0.67417658392047397</v>
      </c>
      <c r="J146" s="30">
        <f t="shared" si="26"/>
        <v>1.9105374915654217E-2</v>
      </c>
      <c r="K146" s="28">
        <v>2.64432445917871E-2</v>
      </c>
      <c r="L146" s="28">
        <f t="shared" si="27"/>
        <v>0.65787281220265525</v>
      </c>
      <c r="M146" s="28">
        <f t="shared" si="28"/>
        <v>0.66520250564908678</v>
      </c>
      <c r="N146" s="29">
        <v>2.1617131018631101E-2</v>
      </c>
      <c r="O146" s="29">
        <f t="shared" si="29"/>
        <v>0.67118060241359179</v>
      </c>
      <c r="P146" s="29">
        <f t="shared" si="30"/>
        <v>0.67717256542735615</v>
      </c>
      <c r="Q146" s="25" t="b">
        <f t="shared" si="31"/>
        <v>0</v>
      </c>
      <c r="R146" s="25" t="b">
        <f t="shared" si="32"/>
        <v>0</v>
      </c>
      <c r="S146" s="25" t="b">
        <f t="shared" si="33"/>
        <v>0</v>
      </c>
      <c r="T146" s="25" t="b">
        <f t="shared" si="34"/>
        <v>0</v>
      </c>
      <c r="U146" s="31" t="b">
        <f t="shared" si="35"/>
        <v>1</v>
      </c>
    </row>
    <row r="147" spans="1:21">
      <c r="A147" s="42">
        <v>53</v>
      </c>
      <c r="B147" s="26">
        <v>0.9</v>
      </c>
      <c r="C147" s="26">
        <v>0.1</v>
      </c>
      <c r="D147" s="27">
        <f t="shared" si="24"/>
        <v>0.8</v>
      </c>
      <c r="E147" s="26">
        <v>2</v>
      </c>
      <c r="F147" s="43">
        <v>250</v>
      </c>
      <c r="G147" s="24" t="str">
        <f t="shared" si="25"/>
        <v>minimum</v>
      </c>
      <c r="H147" s="28">
        <v>0.71381766657416901</v>
      </c>
      <c r="I147" s="29">
        <v>0.72018045813073395</v>
      </c>
      <c r="J147" s="30">
        <f t="shared" si="26"/>
        <v>8.9137490629812195E-3</v>
      </c>
      <c r="K147" s="28">
        <v>1.6659066927429699E-2</v>
      </c>
      <c r="L147" s="28">
        <f t="shared" si="27"/>
        <v>0.70920000881065959</v>
      </c>
      <c r="M147" s="28">
        <f t="shared" si="28"/>
        <v>0.71843532433767843</v>
      </c>
      <c r="N147" s="29">
        <v>1.2733387832326901E-2</v>
      </c>
      <c r="O147" s="29">
        <f t="shared" si="29"/>
        <v>0.71665094309631705</v>
      </c>
      <c r="P147" s="29">
        <f t="shared" si="30"/>
        <v>0.72370997316515084</v>
      </c>
      <c r="Q147" s="25" t="b">
        <f t="shared" si="31"/>
        <v>0</v>
      </c>
      <c r="R147" s="25" t="b">
        <f t="shared" si="32"/>
        <v>0</v>
      </c>
      <c r="S147" s="25" t="b">
        <f t="shared" si="33"/>
        <v>0</v>
      </c>
      <c r="T147" s="25" t="b">
        <f t="shared" si="34"/>
        <v>0</v>
      </c>
      <c r="U147" s="31" t="b">
        <f t="shared" si="35"/>
        <v>1</v>
      </c>
    </row>
    <row r="148" spans="1:21">
      <c r="A148" s="42">
        <v>54</v>
      </c>
      <c r="B148" s="26">
        <v>0.9</v>
      </c>
      <c r="C148" s="26">
        <v>0.1</v>
      </c>
      <c r="D148" s="27">
        <f t="shared" si="24"/>
        <v>0.8</v>
      </c>
      <c r="E148" s="26">
        <v>2</v>
      </c>
      <c r="F148" s="43">
        <v>500</v>
      </c>
      <c r="G148" s="24" t="str">
        <f t="shared" si="25"/>
        <v>minimum</v>
      </c>
      <c r="H148" s="28">
        <v>0.74149526244594899</v>
      </c>
      <c r="I148" s="29">
        <v>0.74428355478259101</v>
      </c>
      <c r="J148" s="30">
        <f t="shared" si="26"/>
        <v>3.7603643311817777E-3</v>
      </c>
      <c r="K148" s="28">
        <v>7.7474746014252896E-3</v>
      </c>
      <c r="L148" s="28">
        <f t="shared" si="27"/>
        <v>0.73809978199285198</v>
      </c>
      <c r="M148" s="28">
        <f t="shared" si="28"/>
        <v>0.744890742899046</v>
      </c>
      <c r="N148" s="29">
        <v>8.0420449911951398E-3</v>
      </c>
      <c r="O148" s="29">
        <f t="shared" si="29"/>
        <v>0.74075897316401995</v>
      </c>
      <c r="P148" s="29">
        <f t="shared" si="30"/>
        <v>0.74780813640116206</v>
      </c>
      <c r="Q148" s="25" t="b">
        <f t="shared" si="31"/>
        <v>0</v>
      </c>
      <c r="R148" s="25" t="b">
        <f t="shared" si="32"/>
        <v>0</v>
      </c>
      <c r="S148" s="25" t="b">
        <f t="shared" si="33"/>
        <v>0</v>
      </c>
      <c r="T148" s="25" t="b">
        <f t="shared" si="34"/>
        <v>1</v>
      </c>
      <c r="U148" s="31" t="b">
        <f t="shared" si="35"/>
        <v>0</v>
      </c>
    </row>
    <row r="149" spans="1:21">
      <c r="A149" s="42">
        <v>55</v>
      </c>
      <c r="B149" s="26">
        <v>0.9</v>
      </c>
      <c r="C149" s="26">
        <v>0.1</v>
      </c>
      <c r="D149" s="27">
        <f t="shared" si="24"/>
        <v>0.8</v>
      </c>
      <c r="E149" s="26">
        <v>2</v>
      </c>
      <c r="F149" s="43">
        <v>1000</v>
      </c>
      <c r="G149" s="24" t="str">
        <f t="shared" si="25"/>
        <v>minimum</v>
      </c>
      <c r="H149" s="28">
        <v>0.75996535004532995</v>
      </c>
      <c r="I149" s="29">
        <v>0.763679931693096</v>
      </c>
      <c r="J149" s="30">
        <f t="shared" si="26"/>
        <v>4.8878302774521135E-3</v>
      </c>
      <c r="K149" s="28">
        <v>3.6463101707044998E-3</v>
      </c>
      <c r="L149" s="28">
        <f t="shared" si="27"/>
        <v>0.75676921826110222</v>
      </c>
      <c r="M149" s="28">
        <f t="shared" si="28"/>
        <v>0.76316148182955768</v>
      </c>
      <c r="N149" s="29">
        <v>2.8864090231971299E-3</v>
      </c>
      <c r="O149" s="29">
        <f t="shared" si="29"/>
        <v>0.7611498826326949</v>
      </c>
      <c r="P149" s="29">
        <f t="shared" si="30"/>
        <v>0.76620998075349711</v>
      </c>
      <c r="Q149" s="25" t="b">
        <f t="shared" si="31"/>
        <v>0</v>
      </c>
      <c r="R149" s="25" t="b">
        <f t="shared" si="32"/>
        <v>0</v>
      </c>
      <c r="S149" s="25" t="b">
        <f t="shared" si="33"/>
        <v>0</v>
      </c>
      <c r="T149" s="25" t="b">
        <f t="shared" si="34"/>
        <v>0</v>
      </c>
      <c r="U149" s="31" t="b">
        <f t="shared" si="35"/>
        <v>1</v>
      </c>
    </row>
    <row r="150" spans="1:21">
      <c r="A150" s="42">
        <v>56</v>
      </c>
      <c r="B150" s="26">
        <v>0.9</v>
      </c>
      <c r="C150" s="26">
        <v>0.1</v>
      </c>
      <c r="D150" s="27">
        <f t="shared" si="24"/>
        <v>0.8</v>
      </c>
      <c r="E150" s="26">
        <v>10</v>
      </c>
      <c r="F150" s="43">
        <v>50</v>
      </c>
      <c r="G150" s="24" t="str">
        <f t="shared" si="25"/>
        <v>minimum</v>
      </c>
      <c r="H150" s="28">
        <v>0.61998511902943398</v>
      </c>
      <c r="I150" s="29">
        <v>0.62457290201583304</v>
      </c>
      <c r="J150" s="30">
        <f t="shared" si="26"/>
        <v>7.3998275855089541E-3</v>
      </c>
      <c r="K150" s="28">
        <v>3.6237394979881099E-2</v>
      </c>
      <c r="L150" s="28">
        <f t="shared" si="27"/>
        <v>0.61680877131213507</v>
      </c>
      <c r="M150" s="28">
        <f t="shared" si="28"/>
        <v>0.62316146674673289</v>
      </c>
      <c r="N150" s="29">
        <v>3.4458441797459202E-2</v>
      </c>
      <c r="O150" s="29">
        <f t="shared" si="29"/>
        <v>0.62155248642012573</v>
      </c>
      <c r="P150" s="29">
        <f t="shared" si="30"/>
        <v>0.62759331761154036</v>
      </c>
      <c r="Q150" s="25" t="b">
        <f t="shared" si="31"/>
        <v>0</v>
      </c>
      <c r="R150" s="25" t="b">
        <f t="shared" si="32"/>
        <v>0</v>
      </c>
      <c r="S150" s="25" t="b">
        <f t="shared" si="33"/>
        <v>0</v>
      </c>
      <c r="T150" s="25" t="b">
        <f t="shared" si="34"/>
        <v>0</v>
      </c>
      <c r="U150" s="31" t="b">
        <f t="shared" si="35"/>
        <v>1</v>
      </c>
    </row>
    <row r="151" spans="1:21">
      <c r="A151" s="42">
        <v>57</v>
      </c>
      <c r="B151" s="26">
        <v>0.9</v>
      </c>
      <c r="C151" s="26">
        <v>0.1</v>
      </c>
      <c r="D151" s="27">
        <f t="shared" si="24"/>
        <v>0.8</v>
      </c>
      <c r="E151" s="26">
        <v>10</v>
      </c>
      <c r="F151" s="43">
        <v>100</v>
      </c>
      <c r="G151" s="24" t="str">
        <f t="shared" si="25"/>
        <v>minimum</v>
      </c>
      <c r="H151" s="28">
        <v>0.67021258052583699</v>
      </c>
      <c r="I151" s="29">
        <v>0.67472169372219604</v>
      </c>
      <c r="J151" s="30">
        <f t="shared" si="26"/>
        <v>6.7278850433115985E-3</v>
      </c>
      <c r="K151" s="28">
        <v>2.4518148346040099E-2</v>
      </c>
      <c r="L151" s="28">
        <f t="shared" si="27"/>
        <v>0.66681453853014294</v>
      </c>
      <c r="M151" s="28">
        <f t="shared" si="28"/>
        <v>0.67361062252153103</v>
      </c>
      <c r="N151" s="29">
        <v>2.3335977375496801E-2</v>
      </c>
      <c r="O151" s="29">
        <f t="shared" si="29"/>
        <v>0.67148749226402138</v>
      </c>
      <c r="P151" s="29">
        <f t="shared" si="30"/>
        <v>0.67795589518037069</v>
      </c>
      <c r="Q151" s="25" t="b">
        <f t="shared" si="31"/>
        <v>0</v>
      </c>
      <c r="R151" s="25" t="b">
        <f t="shared" si="32"/>
        <v>0</v>
      </c>
      <c r="S151" s="25" t="b">
        <f t="shared" si="33"/>
        <v>0</v>
      </c>
      <c r="T151" s="25" t="b">
        <f t="shared" si="34"/>
        <v>0</v>
      </c>
      <c r="U151" s="31" t="b">
        <f t="shared" si="35"/>
        <v>1</v>
      </c>
    </row>
    <row r="152" spans="1:21">
      <c r="A152" s="42">
        <v>58</v>
      </c>
      <c r="B152" s="26">
        <v>0.9</v>
      </c>
      <c r="C152" s="26">
        <v>0.1</v>
      </c>
      <c r="D152" s="27">
        <f t="shared" si="24"/>
        <v>0.8</v>
      </c>
      <c r="E152" s="26">
        <v>10</v>
      </c>
      <c r="F152" s="43">
        <v>250</v>
      </c>
      <c r="G152" s="24" t="str">
        <f t="shared" si="25"/>
        <v>minimum</v>
      </c>
      <c r="H152" s="28">
        <v>0.72019873635277598</v>
      </c>
      <c r="I152" s="29">
        <v>0.72129012846977303</v>
      </c>
      <c r="J152" s="30">
        <f t="shared" si="26"/>
        <v>1.5154040987687173E-3</v>
      </c>
      <c r="K152" s="28">
        <v>1.28868918041554E-2</v>
      </c>
      <c r="L152" s="28">
        <f t="shared" si="27"/>
        <v>0.71662667218818676</v>
      </c>
      <c r="M152" s="28">
        <f t="shared" si="28"/>
        <v>0.7237708005173652</v>
      </c>
      <c r="N152" s="29">
        <v>1.2804761715116001E-2</v>
      </c>
      <c r="O152" s="29">
        <f t="shared" si="29"/>
        <v>0.71774082960440033</v>
      </c>
      <c r="P152" s="29">
        <f t="shared" si="30"/>
        <v>0.72483942733514573</v>
      </c>
      <c r="Q152" s="25" t="b">
        <f t="shared" si="31"/>
        <v>0</v>
      </c>
      <c r="R152" s="25" t="b">
        <f t="shared" si="32"/>
        <v>0</v>
      </c>
      <c r="S152" s="25" t="b">
        <f t="shared" si="33"/>
        <v>0</v>
      </c>
      <c r="T152" s="25" t="b">
        <f t="shared" si="34"/>
        <v>1</v>
      </c>
      <c r="U152" s="31" t="b">
        <f t="shared" si="35"/>
        <v>0</v>
      </c>
    </row>
    <row r="153" spans="1:21">
      <c r="A153" s="42">
        <v>59</v>
      </c>
      <c r="B153" s="26">
        <v>0.9</v>
      </c>
      <c r="C153" s="26">
        <v>0.1</v>
      </c>
      <c r="D153" s="27">
        <f t="shared" si="24"/>
        <v>0.8</v>
      </c>
      <c r="E153" s="26">
        <v>10</v>
      </c>
      <c r="F153" s="43">
        <v>500</v>
      </c>
      <c r="G153" s="24" t="str">
        <f t="shared" si="25"/>
        <v>minimum</v>
      </c>
      <c r="H153" s="28">
        <v>0.74552564837803104</v>
      </c>
      <c r="I153" s="29">
        <v>0.74608785668548205</v>
      </c>
      <c r="J153" s="30">
        <f t="shared" si="26"/>
        <v>7.541099473561513E-4</v>
      </c>
      <c r="K153" s="28">
        <v>6.2856073129083498E-3</v>
      </c>
      <c r="L153" s="28">
        <f t="shared" si="27"/>
        <v>0.74277085951265065</v>
      </c>
      <c r="M153" s="28">
        <f t="shared" si="28"/>
        <v>0.74828043724341142</v>
      </c>
      <c r="N153" s="29">
        <v>5.91784969184392E-3</v>
      </c>
      <c r="O153" s="29">
        <f t="shared" si="29"/>
        <v>0.74349424470393055</v>
      </c>
      <c r="P153" s="29">
        <f t="shared" si="30"/>
        <v>0.74868146866703356</v>
      </c>
      <c r="Q153" s="25" t="b">
        <f t="shared" si="31"/>
        <v>0</v>
      </c>
      <c r="R153" s="25" t="b">
        <f t="shared" si="32"/>
        <v>0</v>
      </c>
      <c r="S153" s="25" t="b">
        <f t="shared" si="33"/>
        <v>0</v>
      </c>
      <c r="T153" s="25" t="b">
        <f t="shared" si="34"/>
        <v>1</v>
      </c>
      <c r="U153" s="31" t="b">
        <f t="shared" si="35"/>
        <v>0</v>
      </c>
    </row>
    <row r="154" spans="1:21">
      <c r="A154" s="42">
        <v>60</v>
      </c>
      <c r="B154" s="26">
        <v>0.9</v>
      </c>
      <c r="C154" s="26">
        <v>0.1</v>
      </c>
      <c r="D154" s="27">
        <f t="shared" si="24"/>
        <v>0.8</v>
      </c>
      <c r="E154" s="26">
        <v>10</v>
      </c>
      <c r="F154" s="43">
        <v>1000</v>
      </c>
      <c r="G154" s="24" t="str">
        <f t="shared" si="25"/>
        <v>minimum</v>
      </c>
      <c r="H154" s="28">
        <v>0.76384692491115103</v>
      </c>
      <c r="I154" s="29">
        <v>0.76593847455964004</v>
      </c>
      <c r="J154" s="30">
        <f t="shared" si="26"/>
        <v>2.7381790516893094E-3</v>
      </c>
      <c r="K154" s="28">
        <v>2.2028626362203801E-3</v>
      </c>
      <c r="L154" s="28">
        <f t="shared" si="27"/>
        <v>0.76191603067607527</v>
      </c>
      <c r="M154" s="28">
        <f t="shared" si="28"/>
        <v>0.76577781914622678</v>
      </c>
      <c r="N154" s="29">
        <v>1.9945313371997099E-3</v>
      </c>
      <c r="O154" s="29">
        <f t="shared" si="29"/>
        <v>0.76419019075957306</v>
      </c>
      <c r="P154" s="29">
        <f t="shared" si="30"/>
        <v>0.76768675835970701</v>
      </c>
      <c r="Q154" s="25" t="b">
        <f t="shared" si="31"/>
        <v>0</v>
      </c>
      <c r="R154" s="25" t="b">
        <f t="shared" si="32"/>
        <v>0</v>
      </c>
      <c r="S154" s="25" t="b">
        <f t="shared" si="33"/>
        <v>0</v>
      </c>
      <c r="T154" s="25" t="b">
        <f t="shared" si="34"/>
        <v>0</v>
      </c>
      <c r="U154" s="31" t="b">
        <f t="shared" si="35"/>
        <v>1</v>
      </c>
    </row>
    <row r="155" spans="1:21">
      <c r="A155" s="42">
        <v>61</v>
      </c>
      <c r="B155" s="26">
        <v>1</v>
      </c>
      <c r="C155" s="26">
        <v>0</v>
      </c>
      <c r="D155" s="27">
        <f t="shared" si="24"/>
        <v>1</v>
      </c>
      <c r="E155" s="26">
        <v>2</v>
      </c>
      <c r="F155" s="43">
        <v>50</v>
      </c>
      <c r="G155" s="24" t="str">
        <f t="shared" si="25"/>
        <v>minimum</v>
      </c>
      <c r="H155" s="28">
        <v>0.71671743721201298</v>
      </c>
      <c r="I155" s="29">
        <v>0.76542355785025296</v>
      </c>
      <c r="J155" s="30">
        <f t="shared" si="26"/>
        <v>6.7957214530322871E-2</v>
      </c>
      <c r="K155" s="28">
        <v>6.7640940802604396E-2</v>
      </c>
      <c r="L155" s="28">
        <f t="shared" si="27"/>
        <v>0.71078844733750379</v>
      </c>
      <c r="M155" s="28">
        <f t="shared" si="28"/>
        <v>0.72264642708652216</v>
      </c>
      <c r="N155" s="29">
        <v>4.8012263283867998E-2</v>
      </c>
      <c r="O155" s="29">
        <f t="shared" si="29"/>
        <v>0.76121509741956417</v>
      </c>
      <c r="P155" s="29">
        <f t="shared" si="30"/>
        <v>0.76963201828094174</v>
      </c>
      <c r="Q155" s="25" t="b">
        <f t="shared" si="31"/>
        <v>0</v>
      </c>
      <c r="R155" s="25" t="b">
        <f t="shared" si="32"/>
        <v>0</v>
      </c>
      <c r="S155" s="25" t="b">
        <f t="shared" si="33"/>
        <v>0</v>
      </c>
      <c r="T155" s="25" t="b">
        <f t="shared" si="34"/>
        <v>0</v>
      </c>
      <c r="U155" s="31" t="b">
        <f t="shared" si="35"/>
        <v>1</v>
      </c>
    </row>
    <row r="156" spans="1:21">
      <c r="A156" s="42">
        <v>62</v>
      </c>
      <c r="B156" s="26">
        <v>1</v>
      </c>
      <c r="C156" s="26">
        <v>0</v>
      </c>
      <c r="D156" s="27">
        <f t="shared" si="24"/>
        <v>1</v>
      </c>
      <c r="E156" s="26">
        <v>2</v>
      </c>
      <c r="F156" s="43">
        <v>100</v>
      </c>
      <c r="G156" s="24" t="str">
        <f t="shared" si="25"/>
        <v>minimum</v>
      </c>
      <c r="H156" s="28">
        <v>0.799148308753445</v>
      </c>
      <c r="I156" s="29">
        <v>0.83472145627355998</v>
      </c>
      <c r="J156" s="30">
        <f t="shared" si="26"/>
        <v>4.4513824443430168E-2</v>
      </c>
      <c r="K156" s="28">
        <v>3.8642990900667702E-2</v>
      </c>
      <c r="L156" s="28">
        <f t="shared" si="27"/>
        <v>0.79379266345485133</v>
      </c>
      <c r="M156" s="28">
        <f t="shared" si="28"/>
        <v>0.80450395405203867</v>
      </c>
      <c r="N156" s="29">
        <v>2.8862500333631198E-2</v>
      </c>
      <c r="O156" s="29">
        <f t="shared" si="29"/>
        <v>0.83072131781080971</v>
      </c>
      <c r="P156" s="29">
        <f t="shared" si="30"/>
        <v>0.83872159473631025</v>
      </c>
      <c r="Q156" s="25" t="b">
        <f t="shared" si="31"/>
        <v>0</v>
      </c>
      <c r="R156" s="25" t="b">
        <f t="shared" si="32"/>
        <v>0</v>
      </c>
      <c r="S156" s="25" t="b">
        <f t="shared" si="33"/>
        <v>0</v>
      </c>
      <c r="T156" s="25" t="b">
        <f t="shared" si="34"/>
        <v>0</v>
      </c>
      <c r="U156" s="31" t="b">
        <f t="shared" si="35"/>
        <v>1</v>
      </c>
    </row>
    <row r="157" spans="1:21">
      <c r="A157" s="42">
        <v>63</v>
      </c>
      <c r="B157" s="26">
        <v>1</v>
      </c>
      <c r="C157" s="26">
        <v>0</v>
      </c>
      <c r="D157" s="27">
        <f t="shared" si="24"/>
        <v>1</v>
      </c>
      <c r="E157" s="26">
        <v>2</v>
      </c>
      <c r="F157" s="43">
        <v>250</v>
      </c>
      <c r="G157" s="24" t="str">
        <f t="shared" si="25"/>
        <v>minimum</v>
      </c>
      <c r="H157" s="28">
        <v>0.86840649363453104</v>
      </c>
      <c r="I157" s="29">
        <v>0.89473803529037199</v>
      </c>
      <c r="J157" s="30">
        <f t="shared" si="26"/>
        <v>3.032167751951724E-2</v>
      </c>
      <c r="K157" s="28">
        <v>2.5892197805789201E-2</v>
      </c>
      <c r="L157" s="28">
        <f t="shared" si="27"/>
        <v>0.86122954256439865</v>
      </c>
      <c r="M157" s="28">
        <f t="shared" si="28"/>
        <v>0.87558344470466343</v>
      </c>
      <c r="N157" s="29">
        <v>1.3226652684375799E-2</v>
      </c>
      <c r="O157" s="29">
        <f t="shared" si="29"/>
        <v>0.89107179421460758</v>
      </c>
      <c r="P157" s="29">
        <f t="shared" si="30"/>
        <v>0.8984042763661364</v>
      </c>
      <c r="Q157" s="25" t="b">
        <f t="shared" si="31"/>
        <v>0</v>
      </c>
      <c r="R157" s="25" t="b">
        <f t="shared" si="32"/>
        <v>0</v>
      </c>
      <c r="S157" s="25" t="b">
        <f t="shared" si="33"/>
        <v>0</v>
      </c>
      <c r="T157" s="25" t="b">
        <f t="shared" si="34"/>
        <v>0</v>
      </c>
      <c r="U157" s="31" t="b">
        <f t="shared" si="35"/>
        <v>1</v>
      </c>
    </row>
    <row r="158" spans="1:21">
      <c r="A158" s="42">
        <v>64</v>
      </c>
      <c r="B158" s="26">
        <v>1</v>
      </c>
      <c r="C158" s="26">
        <v>0</v>
      </c>
      <c r="D158" s="27">
        <f t="shared" si="24"/>
        <v>1</v>
      </c>
      <c r="E158" s="26">
        <v>2</v>
      </c>
      <c r="F158" s="43">
        <v>500</v>
      </c>
      <c r="G158" s="24" t="str">
        <f t="shared" si="25"/>
        <v>minimum</v>
      </c>
      <c r="H158" s="28">
        <v>0.90942117984871196</v>
      </c>
      <c r="I158" s="29">
        <v>0.92808358931696899</v>
      </c>
      <c r="J158" s="30">
        <f t="shared" si="26"/>
        <v>2.052119510935697E-2</v>
      </c>
      <c r="K158" s="28">
        <v>1.11891851543432E-2</v>
      </c>
      <c r="L158" s="28">
        <f t="shared" si="27"/>
        <v>0.90451730323959512</v>
      </c>
      <c r="M158" s="28">
        <f t="shared" si="28"/>
        <v>0.9143250564578288</v>
      </c>
      <c r="N158" s="29">
        <v>7.6323396023056699E-3</v>
      </c>
      <c r="O158" s="29">
        <f t="shared" si="29"/>
        <v>0.92473856900205764</v>
      </c>
      <c r="P158" s="29">
        <f t="shared" si="30"/>
        <v>0.93142860963188034</v>
      </c>
      <c r="Q158" s="25" t="b">
        <f t="shared" si="31"/>
        <v>0</v>
      </c>
      <c r="R158" s="25" t="b">
        <f t="shared" si="32"/>
        <v>0</v>
      </c>
      <c r="S158" s="25" t="b">
        <f t="shared" si="33"/>
        <v>0</v>
      </c>
      <c r="T158" s="25" t="b">
        <f t="shared" si="34"/>
        <v>0</v>
      </c>
      <c r="U158" s="31" t="b">
        <f t="shared" si="35"/>
        <v>1</v>
      </c>
    </row>
    <row r="159" spans="1:21">
      <c r="A159" s="42">
        <v>65</v>
      </c>
      <c r="B159" s="26">
        <v>1</v>
      </c>
      <c r="C159" s="26">
        <v>0</v>
      </c>
      <c r="D159" s="27">
        <f t="shared" si="24"/>
        <v>1</v>
      </c>
      <c r="E159" s="26">
        <v>2</v>
      </c>
      <c r="F159" s="43">
        <v>1000</v>
      </c>
      <c r="G159" s="24" t="str">
        <f t="shared" si="25"/>
        <v>minimum</v>
      </c>
      <c r="H159" s="28">
        <v>0.93899570066775295</v>
      </c>
      <c r="I159" s="29">
        <v>0.95088769548178398</v>
      </c>
      <c r="J159" s="30">
        <f t="shared" si="26"/>
        <v>1.2664589204800628E-2</v>
      </c>
      <c r="K159" s="28">
        <v>4.4967297151098599E-3</v>
      </c>
      <c r="L159" s="28">
        <f t="shared" si="27"/>
        <v>0.9350541432865368</v>
      </c>
      <c r="M159" s="28">
        <f t="shared" si="28"/>
        <v>0.94293725804896911</v>
      </c>
      <c r="N159" s="29">
        <v>6.2941507154114203E-3</v>
      </c>
      <c r="O159" s="29">
        <f t="shared" si="29"/>
        <v>0.94537062912855074</v>
      </c>
      <c r="P159" s="29">
        <f t="shared" si="30"/>
        <v>0.95640476183501721</v>
      </c>
      <c r="Q159" s="25" t="b">
        <f t="shared" si="31"/>
        <v>0</v>
      </c>
      <c r="R159" s="25" t="b">
        <f t="shared" si="32"/>
        <v>0</v>
      </c>
      <c r="S159" s="25" t="b">
        <f t="shared" si="33"/>
        <v>0</v>
      </c>
      <c r="T159" s="25" t="b">
        <f t="shared" si="34"/>
        <v>0</v>
      </c>
      <c r="U159" s="31" t="b">
        <f t="shared" si="35"/>
        <v>1</v>
      </c>
    </row>
    <row r="160" spans="1:21">
      <c r="A160" s="42">
        <v>66</v>
      </c>
      <c r="B160" s="26">
        <v>1</v>
      </c>
      <c r="C160" s="26">
        <v>0</v>
      </c>
      <c r="D160" s="27">
        <f t="shared" ref="D160:D174" si="36">$B160-$C160</f>
        <v>1</v>
      </c>
      <c r="E160" s="26">
        <v>10</v>
      </c>
      <c r="F160" s="43">
        <v>50</v>
      </c>
      <c r="G160" s="24" t="str">
        <f t="shared" ref="G160:G174" si="37">$F$4</f>
        <v>minimum</v>
      </c>
      <c r="H160" s="28">
        <v>0.75019027172289798</v>
      </c>
      <c r="I160" s="29">
        <v>0.768940877692742</v>
      </c>
      <c r="J160" s="30">
        <f t="shared" si="26"/>
        <v>2.4994466972733595E-2</v>
      </c>
      <c r="K160" s="28">
        <v>5.1837267585989603E-2</v>
      </c>
      <c r="L160" s="28">
        <f t="shared" si="27"/>
        <v>0.74564653488256527</v>
      </c>
      <c r="M160" s="28">
        <f t="shared" si="28"/>
        <v>0.7547340085632307</v>
      </c>
      <c r="N160" s="29">
        <v>4.6687731822558601E-2</v>
      </c>
      <c r="O160" s="29">
        <f t="shared" si="29"/>
        <v>0.76484851756357752</v>
      </c>
      <c r="P160" s="29">
        <f t="shared" si="30"/>
        <v>0.77303323782190647</v>
      </c>
      <c r="Q160" s="25" t="b">
        <f t="shared" si="31"/>
        <v>0</v>
      </c>
      <c r="R160" s="25" t="b">
        <f t="shared" si="32"/>
        <v>0</v>
      </c>
      <c r="S160" s="25" t="b">
        <f t="shared" si="33"/>
        <v>0</v>
      </c>
      <c r="T160" s="25" t="b">
        <f t="shared" si="34"/>
        <v>0</v>
      </c>
      <c r="U160" s="31" t="b">
        <f t="shared" si="35"/>
        <v>1</v>
      </c>
    </row>
    <row r="161" spans="1:21">
      <c r="A161" s="42">
        <v>67</v>
      </c>
      <c r="B161" s="26">
        <v>1</v>
      </c>
      <c r="C161" s="26">
        <v>0</v>
      </c>
      <c r="D161" s="27">
        <f t="shared" si="36"/>
        <v>1</v>
      </c>
      <c r="E161" s="26">
        <v>10</v>
      </c>
      <c r="F161" s="43">
        <v>100</v>
      </c>
      <c r="G161" s="24" t="str">
        <f t="shared" si="37"/>
        <v>minimum</v>
      </c>
      <c r="H161" s="28">
        <v>0.828295301355779</v>
      </c>
      <c r="I161" s="29">
        <v>0.84016054518053096</v>
      </c>
      <c r="J161" s="30">
        <f t="shared" si="26"/>
        <v>1.4324895729011822E-2</v>
      </c>
      <c r="K161" s="28">
        <v>3.10340432453921E-2</v>
      </c>
      <c r="L161" s="28">
        <f t="shared" si="27"/>
        <v>0.82399420240019416</v>
      </c>
      <c r="M161" s="28">
        <f t="shared" si="28"/>
        <v>0.83259640031136384</v>
      </c>
      <c r="N161" s="29">
        <v>2.6048896242807699E-2</v>
      </c>
      <c r="O161" s="29">
        <f t="shared" si="29"/>
        <v>0.83655035235009101</v>
      </c>
      <c r="P161" s="29">
        <f t="shared" si="30"/>
        <v>0.84377073801097091</v>
      </c>
      <c r="Q161" s="25" t="b">
        <f t="shared" si="31"/>
        <v>0</v>
      </c>
      <c r="R161" s="25" t="b">
        <f t="shared" si="32"/>
        <v>0</v>
      </c>
      <c r="S161" s="25" t="b">
        <f t="shared" si="33"/>
        <v>0</v>
      </c>
      <c r="T161" s="25" t="b">
        <f t="shared" si="34"/>
        <v>0</v>
      </c>
      <c r="U161" s="31" t="b">
        <f t="shared" si="35"/>
        <v>1</v>
      </c>
    </row>
    <row r="162" spans="1:21">
      <c r="A162" s="42">
        <v>68</v>
      </c>
      <c r="B162" s="26">
        <v>1</v>
      </c>
      <c r="C162" s="26">
        <v>0</v>
      </c>
      <c r="D162" s="27">
        <f t="shared" si="36"/>
        <v>1</v>
      </c>
      <c r="E162" s="26">
        <v>10</v>
      </c>
      <c r="F162" s="43">
        <v>250</v>
      </c>
      <c r="G162" s="24" t="str">
        <f t="shared" si="37"/>
        <v>minimum</v>
      </c>
      <c r="H162" s="28">
        <v>0.89013807731943695</v>
      </c>
      <c r="I162" s="29">
        <v>0.89758880841764799</v>
      </c>
      <c r="J162" s="30">
        <f t="shared" si="26"/>
        <v>8.3703093801449097E-3</v>
      </c>
      <c r="K162" s="28">
        <v>1.61855797888566E-2</v>
      </c>
      <c r="L162" s="28">
        <f t="shared" si="27"/>
        <v>0.88565166349479152</v>
      </c>
      <c r="M162" s="28">
        <f t="shared" si="28"/>
        <v>0.89462449114408238</v>
      </c>
      <c r="N162" s="29">
        <v>1.5048866648654201E-2</v>
      </c>
      <c r="O162" s="29">
        <f t="shared" si="29"/>
        <v>0.89341747540032523</v>
      </c>
      <c r="P162" s="29">
        <f t="shared" si="30"/>
        <v>0.90176014143497074</v>
      </c>
      <c r="Q162" s="25" t="b">
        <f t="shared" si="31"/>
        <v>0</v>
      </c>
      <c r="R162" s="25" t="b">
        <f t="shared" si="32"/>
        <v>0</v>
      </c>
      <c r="S162" s="25" t="b">
        <f t="shared" si="33"/>
        <v>0</v>
      </c>
      <c r="T162" s="25" t="b">
        <f t="shared" si="34"/>
        <v>0</v>
      </c>
      <c r="U162" s="31" t="b">
        <f t="shared" si="35"/>
        <v>1</v>
      </c>
    </row>
    <row r="163" spans="1:21">
      <c r="A163" s="42">
        <v>69</v>
      </c>
      <c r="B163" s="26">
        <v>1</v>
      </c>
      <c r="C163" s="26">
        <v>0</v>
      </c>
      <c r="D163" s="27">
        <f t="shared" si="36"/>
        <v>1</v>
      </c>
      <c r="E163" s="26">
        <v>10</v>
      </c>
      <c r="F163" s="43">
        <v>500</v>
      </c>
      <c r="G163" s="24" t="str">
        <f t="shared" si="37"/>
        <v>minimum</v>
      </c>
      <c r="H163" s="28">
        <v>0.92210833205839104</v>
      </c>
      <c r="I163" s="29">
        <v>0.92704089522033095</v>
      </c>
      <c r="J163" s="30">
        <f t="shared" si="26"/>
        <v>5.3492230689740263E-3</v>
      </c>
      <c r="K163" s="28">
        <v>1.0918039554553E-2</v>
      </c>
      <c r="L163" s="28">
        <f t="shared" si="27"/>
        <v>0.91732329024788872</v>
      </c>
      <c r="M163" s="28">
        <f t="shared" si="28"/>
        <v>0.92689337386889337</v>
      </c>
      <c r="N163" s="29">
        <v>9.1537656965585395E-3</v>
      </c>
      <c r="O163" s="29">
        <f t="shared" si="29"/>
        <v>0.92302908052019927</v>
      </c>
      <c r="P163" s="29">
        <f t="shared" si="30"/>
        <v>0.93105270992046263</v>
      </c>
      <c r="Q163" s="25" t="b">
        <f t="shared" si="31"/>
        <v>0</v>
      </c>
      <c r="R163" s="25" t="b">
        <f t="shared" si="32"/>
        <v>0</v>
      </c>
      <c r="S163" s="25" t="b">
        <f t="shared" si="33"/>
        <v>0</v>
      </c>
      <c r="T163" s="25" t="b">
        <f t="shared" si="34"/>
        <v>0</v>
      </c>
      <c r="U163" s="31" t="b">
        <f t="shared" si="35"/>
        <v>1</v>
      </c>
    </row>
    <row r="164" spans="1:21">
      <c r="A164" s="42">
        <v>70</v>
      </c>
      <c r="B164" s="26">
        <v>1</v>
      </c>
      <c r="C164" s="26">
        <v>0</v>
      </c>
      <c r="D164" s="27">
        <f t="shared" si="36"/>
        <v>1</v>
      </c>
      <c r="E164" s="26">
        <v>10</v>
      </c>
      <c r="F164" s="43">
        <v>1000</v>
      </c>
      <c r="G164" s="24" t="str">
        <f t="shared" si="37"/>
        <v>minimum</v>
      </c>
      <c r="H164" s="28">
        <v>0.94508185502539599</v>
      </c>
      <c r="I164" s="29">
        <v>0.950416487991388</v>
      </c>
      <c r="J164" s="30">
        <f t="shared" si="26"/>
        <v>5.6446253175061363E-3</v>
      </c>
      <c r="K164" s="28">
        <v>1.4626423501071201E-3</v>
      </c>
      <c r="L164" s="28">
        <f t="shared" si="27"/>
        <v>0.94379979247852508</v>
      </c>
      <c r="M164" s="28">
        <f t="shared" si="28"/>
        <v>0.9463639175722669</v>
      </c>
      <c r="N164" s="29">
        <v>3.8827023766198998E-3</v>
      </c>
      <c r="O164" s="29">
        <f t="shared" si="29"/>
        <v>0.94701314930278335</v>
      </c>
      <c r="P164" s="29">
        <f t="shared" si="30"/>
        <v>0.95381982667999266</v>
      </c>
      <c r="Q164" s="25" t="b">
        <f t="shared" si="31"/>
        <v>0</v>
      </c>
      <c r="R164" s="25" t="b">
        <f t="shared" si="32"/>
        <v>0</v>
      </c>
      <c r="S164" s="25" t="b">
        <f t="shared" si="33"/>
        <v>0</v>
      </c>
      <c r="T164" s="25" t="b">
        <f t="shared" si="34"/>
        <v>0</v>
      </c>
      <c r="U164" s="31" t="b">
        <f t="shared" si="35"/>
        <v>1</v>
      </c>
    </row>
    <row r="165" spans="1:21">
      <c r="A165" s="42">
        <v>71</v>
      </c>
      <c r="B165" s="26">
        <v>1</v>
      </c>
      <c r="C165" s="26">
        <v>0.9</v>
      </c>
      <c r="D165" s="27">
        <f t="shared" si="36"/>
        <v>9.9999999999999978E-2</v>
      </c>
      <c r="E165" s="26">
        <v>2</v>
      </c>
      <c r="F165" s="43">
        <v>50</v>
      </c>
      <c r="G165" s="24" t="str">
        <f t="shared" si="37"/>
        <v>minimum</v>
      </c>
      <c r="H165" s="28">
        <v>0.911490493964077</v>
      </c>
      <c r="I165" s="29">
        <v>0.92781821544438403</v>
      </c>
      <c r="J165" s="30">
        <f t="shared" si="26"/>
        <v>1.7913210931358906E-2</v>
      </c>
      <c r="K165" s="28">
        <v>1.07855840195887E-2</v>
      </c>
      <c r="L165" s="28">
        <f t="shared" si="27"/>
        <v>0.91054509584151944</v>
      </c>
      <c r="M165" s="28">
        <f t="shared" si="28"/>
        <v>0.91243589208663456</v>
      </c>
      <c r="N165" s="29">
        <v>7.4361675041836103E-3</v>
      </c>
      <c r="O165" s="29">
        <f t="shared" si="29"/>
        <v>0.927166406623952</v>
      </c>
      <c r="P165" s="29">
        <f t="shared" si="30"/>
        <v>0.92847002426481606</v>
      </c>
      <c r="Q165" s="25" t="b">
        <f t="shared" si="31"/>
        <v>0</v>
      </c>
      <c r="R165" s="25" t="b">
        <f t="shared" si="32"/>
        <v>0</v>
      </c>
      <c r="S165" s="25" t="b">
        <f t="shared" si="33"/>
        <v>0</v>
      </c>
      <c r="T165" s="25" t="b">
        <f t="shared" si="34"/>
        <v>0</v>
      </c>
      <c r="U165" s="31" t="b">
        <f t="shared" si="35"/>
        <v>1</v>
      </c>
    </row>
    <row r="166" spans="1:21">
      <c r="A166" s="42">
        <v>72</v>
      </c>
      <c r="B166" s="26">
        <v>1</v>
      </c>
      <c r="C166" s="26">
        <v>0.9</v>
      </c>
      <c r="D166" s="27">
        <f t="shared" si="36"/>
        <v>9.9999999999999978E-2</v>
      </c>
      <c r="E166" s="26">
        <v>2</v>
      </c>
      <c r="F166" s="43">
        <v>100</v>
      </c>
      <c r="G166" s="24" t="str">
        <f t="shared" si="37"/>
        <v>minimum</v>
      </c>
      <c r="H166" s="28">
        <v>0.937790508542516</v>
      </c>
      <c r="I166" s="29">
        <v>0.94958644181769702</v>
      </c>
      <c r="J166" s="30">
        <f t="shared" si="26"/>
        <v>1.2578431075735547E-2</v>
      </c>
      <c r="K166" s="28">
        <v>7.3655370826096397E-3</v>
      </c>
      <c r="L166" s="28">
        <f t="shared" si="27"/>
        <v>0.93676969718374992</v>
      </c>
      <c r="M166" s="28">
        <f t="shared" si="28"/>
        <v>0.93881131990128208</v>
      </c>
      <c r="N166" s="29">
        <v>5.0902955440034004E-3</v>
      </c>
      <c r="O166" s="29">
        <f t="shared" si="29"/>
        <v>0.948880962848205</v>
      </c>
      <c r="P166" s="29">
        <f t="shared" si="30"/>
        <v>0.95029192078718905</v>
      </c>
      <c r="Q166" s="25" t="b">
        <f t="shared" si="31"/>
        <v>0</v>
      </c>
      <c r="R166" s="25" t="b">
        <f t="shared" si="32"/>
        <v>0</v>
      </c>
      <c r="S166" s="25" t="b">
        <f t="shared" si="33"/>
        <v>0</v>
      </c>
      <c r="T166" s="25" t="b">
        <f t="shared" si="34"/>
        <v>0</v>
      </c>
      <c r="U166" s="31" t="b">
        <f t="shared" si="35"/>
        <v>1</v>
      </c>
    </row>
    <row r="167" spans="1:21">
      <c r="A167" s="42">
        <v>73</v>
      </c>
      <c r="B167" s="26">
        <v>1</v>
      </c>
      <c r="C167" s="26">
        <v>0.9</v>
      </c>
      <c r="D167" s="27">
        <f t="shared" si="36"/>
        <v>9.9999999999999978E-2</v>
      </c>
      <c r="E167" s="26">
        <v>2</v>
      </c>
      <c r="F167" s="43">
        <v>250</v>
      </c>
      <c r="G167" s="24" t="str">
        <f t="shared" si="37"/>
        <v>minimum</v>
      </c>
      <c r="H167" s="28">
        <v>0.96128979886301202</v>
      </c>
      <c r="I167" s="29">
        <v>0.96794780144080605</v>
      </c>
      <c r="J167" s="30">
        <f t="shared" si="26"/>
        <v>6.9261138375429961E-3</v>
      </c>
      <c r="K167" s="28">
        <v>3.8457117628499901E-3</v>
      </c>
      <c r="L167" s="28">
        <f t="shared" si="27"/>
        <v>0.96022382194753997</v>
      </c>
      <c r="M167" s="28">
        <f t="shared" si="28"/>
        <v>0.96235577577848408</v>
      </c>
      <c r="N167" s="29">
        <v>2.41635462216535E-3</v>
      </c>
      <c r="O167" s="29">
        <f t="shared" si="29"/>
        <v>0.96727802211108493</v>
      </c>
      <c r="P167" s="29">
        <f t="shared" si="30"/>
        <v>0.96861758077052718</v>
      </c>
      <c r="Q167" s="25" t="b">
        <f t="shared" si="31"/>
        <v>0</v>
      </c>
      <c r="R167" s="25" t="b">
        <f t="shared" si="32"/>
        <v>0</v>
      </c>
      <c r="S167" s="25" t="b">
        <f t="shared" si="33"/>
        <v>0</v>
      </c>
      <c r="T167" s="25" t="b">
        <f t="shared" si="34"/>
        <v>0</v>
      </c>
      <c r="U167" s="31" t="b">
        <f t="shared" si="35"/>
        <v>1</v>
      </c>
    </row>
    <row r="168" spans="1:21">
      <c r="A168" s="42">
        <v>74</v>
      </c>
      <c r="B168" s="26">
        <v>1</v>
      </c>
      <c r="C168" s="26">
        <v>0.9</v>
      </c>
      <c r="D168" s="27">
        <f t="shared" si="36"/>
        <v>9.9999999999999978E-2</v>
      </c>
      <c r="E168" s="26">
        <v>2</v>
      </c>
      <c r="F168" s="43">
        <v>500</v>
      </c>
      <c r="G168" s="24" t="str">
        <f t="shared" si="37"/>
        <v>minimum</v>
      </c>
      <c r="H168" s="28">
        <v>0.97288390122172097</v>
      </c>
      <c r="I168" s="29">
        <v>0.977498328021287</v>
      </c>
      <c r="J168" s="30">
        <f t="shared" si="26"/>
        <v>4.7430395279142333E-3</v>
      </c>
      <c r="K168" s="28">
        <v>1.89796197662439E-3</v>
      </c>
      <c r="L168" s="28">
        <f t="shared" si="27"/>
        <v>0.9720520827100263</v>
      </c>
      <c r="M168" s="28">
        <f t="shared" si="28"/>
        <v>0.97371571973341564</v>
      </c>
      <c r="N168" s="29">
        <v>1.8850912623559601E-3</v>
      </c>
      <c r="O168" s="29">
        <f t="shared" si="29"/>
        <v>0.97667215034882893</v>
      </c>
      <c r="P168" s="29">
        <f t="shared" si="30"/>
        <v>0.97832450569374507</v>
      </c>
      <c r="Q168" s="25" t="b">
        <f t="shared" si="31"/>
        <v>0</v>
      </c>
      <c r="R168" s="25" t="b">
        <f t="shared" si="32"/>
        <v>0</v>
      </c>
      <c r="S168" s="25" t="b">
        <f t="shared" si="33"/>
        <v>0</v>
      </c>
      <c r="T168" s="25" t="b">
        <f t="shared" si="34"/>
        <v>0</v>
      </c>
      <c r="U168" s="31" t="b">
        <f t="shared" si="35"/>
        <v>1</v>
      </c>
    </row>
    <row r="169" spans="1:21">
      <c r="A169" s="42">
        <v>75</v>
      </c>
      <c r="B169" s="26">
        <v>1</v>
      </c>
      <c r="C169" s="26">
        <v>0.9</v>
      </c>
      <c r="D169" s="27">
        <f t="shared" si="36"/>
        <v>9.9999999999999978E-2</v>
      </c>
      <c r="E169" s="26">
        <v>2</v>
      </c>
      <c r="F169" s="43">
        <v>1000</v>
      </c>
      <c r="G169" s="24" t="str">
        <f t="shared" si="37"/>
        <v>minimum</v>
      </c>
      <c r="H169" s="28">
        <v>0.97987831510633105</v>
      </c>
      <c r="I169" s="29">
        <v>0.98435347056117195</v>
      </c>
      <c r="J169" s="30">
        <f t="shared" si="26"/>
        <v>4.5670522409257275E-3</v>
      </c>
      <c r="K169" s="28">
        <v>1.01289440242392E-3</v>
      </c>
      <c r="L169" s="28">
        <f t="shared" si="27"/>
        <v>0.97899047401709427</v>
      </c>
      <c r="M169" s="28">
        <f t="shared" si="28"/>
        <v>0.98076615619556784</v>
      </c>
      <c r="N169" s="29">
        <v>4.4540428585457102E-4</v>
      </c>
      <c r="O169" s="29">
        <f t="shared" si="29"/>
        <v>0.9839630564910008</v>
      </c>
      <c r="P169" s="29">
        <f t="shared" si="30"/>
        <v>0.9847438846313431</v>
      </c>
      <c r="Q169" s="25" t="b">
        <f t="shared" si="31"/>
        <v>0</v>
      </c>
      <c r="R169" s="25" t="b">
        <f t="shared" si="32"/>
        <v>0</v>
      </c>
      <c r="S169" s="25" t="b">
        <f t="shared" si="33"/>
        <v>0</v>
      </c>
      <c r="T169" s="25" t="b">
        <f t="shared" si="34"/>
        <v>0</v>
      </c>
      <c r="U169" s="31" t="b">
        <f t="shared" si="35"/>
        <v>1</v>
      </c>
    </row>
    <row r="170" spans="1:21">
      <c r="A170" s="42">
        <v>76</v>
      </c>
      <c r="B170" s="26">
        <v>1</v>
      </c>
      <c r="C170" s="26">
        <v>0.9</v>
      </c>
      <c r="D170" s="27">
        <f t="shared" si="36"/>
        <v>9.9999999999999978E-2</v>
      </c>
      <c r="E170" s="26">
        <v>10</v>
      </c>
      <c r="F170" s="43">
        <v>50</v>
      </c>
      <c r="G170" s="24" t="str">
        <f t="shared" si="37"/>
        <v>minimum</v>
      </c>
      <c r="H170" s="28">
        <v>0.92312618370146304</v>
      </c>
      <c r="I170" s="29">
        <v>0.929279136802726</v>
      </c>
      <c r="J170" s="30">
        <f t="shared" si="26"/>
        <v>6.6653434924697254E-3</v>
      </c>
      <c r="K170" s="28">
        <v>8.5977131486917793E-3</v>
      </c>
      <c r="L170" s="28">
        <f t="shared" si="27"/>
        <v>0.92237256091624353</v>
      </c>
      <c r="M170" s="28">
        <f t="shared" si="28"/>
        <v>0.92387980648668255</v>
      </c>
      <c r="N170" s="29">
        <v>6.8934784855410602E-3</v>
      </c>
      <c r="O170" s="29">
        <f t="shared" si="29"/>
        <v>0.92867489677211801</v>
      </c>
      <c r="P170" s="29">
        <f t="shared" si="30"/>
        <v>0.929883376833334</v>
      </c>
      <c r="Q170" s="25" t="b">
        <f t="shared" si="31"/>
        <v>0</v>
      </c>
      <c r="R170" s="25" t="b">
        <f t="shared" si="32"/>
        <v>0</v>
      </c>
      <c r="S170" s="25" t="b">
        <f t="shared" si="33"/>
        <v>0</v>
      </c>
      <c r="T170" s="25" t="b">
        <f t="shared" si="34"/>
        <v>0</v>
      </c>
      <c r="U170" s="31" t="b">
        <f t="shared" si="35"/>
        <v>1</v>
      </c>
    </row>
    <row r="171" spans="1:21">
      <c r="A171" s="42">
        <v>77</v>
      </c>
      <c r="B171" s="26">
        <v>1</v>
      </c>
      <c r="C171" s="26">
        <v>0.9</v>
      </c>
      <c r="D171" s="27">
        <f t="shared" si="36"/>
        <v>9.9999999999999978E-2</v>
      </c>
      <c r="E171" s="26">
        <v>10</v>
      </c>
      <c r="F171" s="43">
        <v>100</v>
      </c>
      <c r="G171" s="24" t="str">
        <f t="shared" si="37"/>
        <v>minimum</v>
      </c>
      <c r="H171" s="28">
        <v>0.94425854441963297</v>
      </c>
      <c r="I171" s="29">
        <v>0.94877088915284902</v>
      </c>
      <c r="J171" s="30">
        <f t="shared" si="26"/>
        <v>4.7787173967162302E-3</v>
      </c>
      <c r="K171" s="28">
        <v>5.7199505170586603E-3</v>
      </c>
      <c r="L171" s="28">
        <f t="shared" si="27"/>
        <v>0.94346579972309486</v>
      </c>
      <c r="M171" s="28">
        <f t="shared" si="28"/>
        <v>0.94505128911617109</v>
      </c>
      <c r="N171" s="29">
        <v>4.4625741386959596E-3</v>
      </c>
      <c r="O171" s="29">
        <f t="shared" si="29"/>
        <v>0.94815240793158517</v>
      </c>
      <c r="P171" s="29">
        <f t="shared" si="30"/>
        <v>0.94938937037411286</v>
      </c>
      <c r="Q171" s="25" t="b">
        <f t="shared" si="31"/>
        <v>0</v>
      </c>
      <c r="R171" s="25" t="b">
        <f t="shared" si="32"/>
        <v>0</v>
      </c>
      <c r="S171" s="25" t="b">
        <f t="shared" si="33"/>
        <v>0</v>
      </c>
      <c r="T171" s="25" t="b">
        <f t="shared" si="34"/>
        <v>0</v>
      </c>
      <c r="U171" s="31" t="b">
        <f t="shared" si="35"/>
        <v>1</v>
      </c>
    </row>
    <row r="172" spans="1:21">
      <c r="A172" s="42">
        <v>78</v>
      </c>
      <c r="B172" s="26">
        <v>1</v>
      </c>
      <c r="C172" s="26">
        <v>0.9</v>
      </c>
      <c r="D172" s="27">
        <f t="shared" si="36"/>
        <v>9.9999999999999978E-2</v>
      </c>
      <c r="E172" s="26">
        <v>10</v>
      </c>
      <c r="F172" s="43">
        <v>250</v>
      </c>
      <c r="G172" s="24" t="str">
        <f t="shared" si="37"/>
        <v>minimum</v>
      </c>
      <c r="H172" s="28">
        <v>0.96560535376096401</v>
      </c>
      <c r="I172" s="29">
        <v>0.96846465760525402</v>
      </c>
      <c r="J172" s="30">
        <f t="shared" si="26"/>
        <v>2.9611516062470261E-3</v>
      </c>
      <c r="K172" s="28">
        <v>2.8172801485789102E-3</v>
      </c>
      <c r="L172" s="28">
        <f t="shared" si="27"/>
        <v>0.96482444354511954</v>
      </c>
      <c r="M172" s="28">
        <f t="shared" si="28"/>
        <v>0.96638626397680849</v>
      </c>
      <c r="N172" s="29">
        <v>2.2605502427895901E-3</v>
      </c>
      <c r="O172" s="29">
        <f t="shared" si="29"/>
        <v>0.96783806504614533</v>
      </c>
      <c r="P172" s="29">
        <f t="shared" si="30"/>
        <v>0.96909125016436271</v>
      </c>
      <c r="Q172" s="25" t="b">
        <f t="shared" si="31"/>
        <v>0</v>
      </c>
      <c r="R172" s="25" t="b">
        <f t="shared" si="32"/>
        <v>0</v>
      </c>
      <c r="S172" s="25" t="b">
        <f t="shared" si="33"/>
        <v>0</v>
      </c>
      <c r="T172" s="25" t="b">
        <f t="shared" si="34"/>
        <v>0</v>
      </c>
      <c r="U172" s="31" t="b">
        <f t="shared" si="35"/>
        <v>1</v>
      </c>
    </row>
    <row r="173" spans="1:21">
      <c r="A173" s="42">
        <v>79</v>
      </c>
      <c r="B173" s="26">
        <v>1</v>
      </c>
      <c r="C173" s="26">
        <v>0.9</v>
      </c>
      <c r="D173" s="27">
        <f t="shared" si="36"/>
        <v>9.9999999999999978E-2</v>
      </c>
      <c r="E173" s="26">
        <v>10</v>
      </c>
      <c r="F173" s="43">
        <v>500</v>
      </c>
      <c r="G173" s="24" t="str">
        <f t="shared" si="37"/>
        <v>minimum</v>
      </c>
      <c r="H173" s="28">
        <v>0.97674361021106504</v>
      </c>
      <c r="I173" s="29">
        <v>0.97832078272818601</v>
      </c>
      <c r="J173" s="30">
        <f t="shared" si="26"/>
        <v>1.6147251956735715E-3</v>
      </c>
      <c r="K173" s="28">
        <v>1.7817223096412E-3</v>
      </c>
      <c r="L173" s="28">
        <f t="shared" si="27"/>
        <v>0.97596273597959349</v>
      </c>
      <c r="M173" s="28">
        <f t="shared" si="28"/>
        <v>0.97752448444253659</v>
      </c>
      <c r="N173" s="29">
        <v>1.56452819067516E-3</v>
      </c>
      <c r="O173" s="29">
        <f t="shared" si="29"/>
        <v>0.97763509801632142</v>
      </c>
      <c r="P173" s="29">
        <f t="shared" si="30"/>
        <v>0.9790064674400506</v>
      </c>
      <c r="Q173" s="25" t="b">
        <f t="shared" si="31"/>
        <v>0</v>
      </c>
      <c r="R173" s="25" t="b">
        <f t="shared" si="32"/>
        <v>0</v>
      </c>
      <c r="S173" s="25" t="b">
        <f t="shared" si="33"/>
        <v>0</v>
      </c>
      <c r="T173" s="25" t="b">
        <f t="shared" si="34"/>
        <v>0</v>
      </c>
      <c r="U173" s="31" t="b">
        <f t="shared" si="35"/>
        <v>1</v>
      </c>
    </row>
    <row r="174" spans="1:21" ht="15" thickBot="1">
      <c r="A174" s="44">
        <v>80</v>
      </c>
      <c r="B174" s="34">
        <v>1</v>
      </c>
      <c r="C174" s="34">
        <v>0.9</v>
      </c>
      <c r="D174" s="35">
        <f t="shared" si="36"/>
        <v>9.9999999999999978E-2</v>
      </c>
      <c r="E174" s="34">
        <v>10</v>
      </c>
      <c r="F174" s="45">
        <v>1000</v>
      </c>
      <c r="G174" s="32" t="str">
        <f t="shared" si="37"/>
        <v>minimum</v>
      </c>
      <c r="H174" s="36">
        <v>0.98320082039136902</v>
      </c>
      <c r="I174" s="37">
        <v>0.98413538047155102</v>
      </c>
      <c r="J174" s="38">
        <f t="shared" si="26"/>
        <v>9.5052817369496658E-4</v>
      </c>
      <c r="K174" s="36">
        <v>4.73198130592402E-4</v>
      </c>
      <c r="L174" s="36">
        <f t="shared" si="27"/>
        <v>0.98278604394213154</v>
      </c>
      <c r="M174" s="36">
        <f t="shared" si="28"/>
        <v>0.98361559684060651</v>
      </c>
      <c r="N174" s="37">
        <v>5.0292692509859203E-4</v>
      </c>
      <c r="O174" s="37">
        <f t="shared" si="29"/>
        <v>0.9836945455849947</v>
      </c>
      <c r="P174" s="37">
        <f t="shared" si="30"/>
        <v>0.98457621535810735</v>
      </c>
      <c r="Q174" s="33" t="b">
        <f t="shared" si="31"/>
        <v>0</v>
      </c>
      <c r="R174" s="33" t="b">
        <f t="shared" si="32"/>
        <v>0</v>
      </c>
      <c r="S174" s="33" t="b">
        <f t="shared" si="33"/>
        <v>0</v>
      </c>
      <c r="T174" s="33" t="b">
        <f t="shared" si="34"/>
        <v>0</v>
      </c>
      <c r="U174" s="39" t="b">
        <f t="shared" si="35"/>
        <v>1</v>
      </c>
    </row>
    <row r="175" spans="1:21">
      <c r="A175" s="40">
        <v>1</v>
      </c>
      <c r="B175" s="18">
        <v>0.1</v>
      </c>
      <c r="C175" s="18">
        <v>0</v>
      </c>
      <c r="D175" s="19">
        <f>$B175-$C175</f>
        <v>0.1</v>
      </c>
      <c r="E175" s="18">
        <v>2</v>
      </c>
      <c r="F175" s="41">
        <v>50</v>
      </c>
      <c r="G175" s="16" t="str">
        <f>$G$4</f>
        <v>1% percentile</v>
      </c>
      <c r="H175" s="20">
        <v>6.4621102231000004E-3</v>
      </c>
      <c r="I175" s="21">
        <v>6.6194269617799997E-3</v>
      </c>
      <c r="J175" s="22">
        <f t="shared" si="26"/>
        <v>2.4344483960926842E-2</v>
      </c>
      <c r="K175" s="20">
        <v>8.0686674584212704E-4</v>
      </c>
      <c r="L175" s="20">
        <f t="shared" si="27"/>
        <v>6.3913852345145079E-3</v>
      </c>
      <c r="M175" s="20">
        <f t="shared" si="28"/>
        <v>6.5328352116854928E-3</v>
      </c>
      <c r="N175" s="21">
        <v>7.9876540951708897E-4</v>
      </c>
      <c r="O175" s="21">
        <f t="shared" si="29"/>
        <v>6.5494120866327775E-3</v>
      </c>
      <c r="P175" s="21">
        <f t="shared" si="30"/>
        <v>6.6894418369272219E-3</v>
      </c>
      <c r="Q175" s="17" t="b">
        <f t="shared" si="31"/>
        <v>0</v>
      </c>
      <c r="R175" s="17" t="b">
        <f t="shared" si="32"/>
        <v>0</v>
      </c>
      <c r="S175" s="17" t="b">
        <f t="shared" si="33"/>
        <v>0</v>
      </c>
      <c r="T175" s="17" t="b">
        <f t="shared" si="34"/>
        <v>0</v>
      </c>
      <c r="U175" s="23" t="b">
        <f t="shared" si="35"/>
        <v>1</v>
      </c>
    </row>
    <row r="176" spans="1:21">
      <c r="A176" s="42">
        <v>2</v>
      </c>
      <c r="B176" s="26">
        <v>0.1</v>
      </c>
      <c r="C176" s="26">
        <v>0</v>
      </c>
      <c r="D176" s="27">
        <f t="shared" ref="D176:D239" si="38">$B176-$C176</f>
        <v>0.1</v>
      </c>
      <c r="E176" s="26">
        <v>2</v>
      </c>
      <c r="F176" s="43">
        <v>100</v>
      </c>
      <c r="G176" s="24" t="str">
        <f t="shared" ref="G176:G239" si="39">$G$4</f>
        <v>1% percentile</v>
      </c>
      <c r="H176" s="28">
        <v>7.5270155651399996E-3</v>
      </c>
      <c r="I176" s="29">
        <v>7.6316327536900003E-3</v>
      </c>
      <c r="J176" s="30">
        <f t="shared" si="26"/>
        <v>1.3898893611236321E-2</v>
      </c>
      <c r="K176" s="28">
        <v>4.5658102535588299E-4</v>
      </c>
      <c r="L176" s="28">
        <f t="shared" si="27"/>
        <v>7.4637366634587102E-3</v>
      </c>
      <c r="M176" s="28">
        <f t="shared" si="28"/>
        <v>7.5902944668212891E-3</v>
      </c>
      <c r="N176" s="29">
        <v>4.6254466289516298E-4</v>
      </c>
      <c r="O176" s="29">
        <f t="shared" si="29"/>
        <v>7.5675273340139763E-3</v>
      </c>
      <c r="P176" s="29">
        <f t="shared" si="30"/>
        <v>7.6957381733660244E-3</v>
      </c>
      <c r="Q176" s="25" t="b">
        <f t="shared" si="31"/>
        <v>0</v>
      </c>
      <c r="R176" s="25" t="b">
        <f t="shared" si="32"/>
        <v>0</v>
      </c>
      <c r="S176" s="25" t="b">
        <f t="shared" si="33"/>
        <v>0</v>
      </c>
      <c r="T176" s="25" t="b">
        <f t="shared" si="34"/>
        <v>0</v>
      </c>
      <c r="U176" s="31" t="b">
        <f t="shared" si="35"/>
        <v>1</v>
      </c>
    </row>
    <row r="177" spans="1:21">
      <c r="A177" s="42">
        <v>3</v>
      </c>
      <c r="B177" s="26">
        <v>0.1</v>
      </c>
      <c r="C177" s="26">
        <v>0</v>
      </c>
      <c r="D177" s="27">
        <f t="shared" si="38"/>
        <v>0.1</v>
      </c>
      <c r="E177" s="26">
        <v>2</v>
      </c>
      <c r="F177" s="43">
        <v>250</v>
      </c>
      <c r="G177" s="24" t="str">
        <f t="shared" si="39"/>
        <v>1% percentile</v>
      </c>
      <c r="H177" s="28">
        <v>8.5049544387599992E-3</v>
      </c>
      <c r="I177" s="29">
        <v>8.5500420570200006E-3</v>
      </c>
      <c r="J177" s="30">
        <f t="shared" si="26"/>
        <v>5.3013356608380717E-3</v>
      </c>
      <c r="K177" s="28">
        <v>2.4653997268362998E-4</v>
      </c>
      <c r="L177" s="28">
        <f t="shared" si="27"/>
        <v>8.4366170448448886E-3</v>
      </c>
      <c r="M177" s="28">
        <f t="shared" si="28"/>
        <v>8.5732918326751097E-3</v>
      </c>
      <c r="N177" s="29">
        <v>2.42535222121648E-4</v>
      </c>
      <c r="O177" s="29">
        <f t="shared" si="29"/>
        <v>8.4828147233263901E-3</v>
      </c>
      <c r="P177" s="29">
        <f t="shared" si="30"/>
        <v>8.6172693907136111E-3</v>
      </c>
      <c r="Q177" s="25" t="b">
        <f t="shared" si="31"/>
        <v>0</v>
      </c>
      <c r="R177" s="25" t="b">
        <f t="shared" si="32"/>
        <v>0</v>
      </c>
      <c r="S177" s="25" t="b">
        <f t="shared" si="33"/>
        <v>0</v>
      </c>
      <c r="T177" s="25" t="b">
        <f t="shared" si="34"/>
        <v>1</v>
      </c>
      <c r="U177" s="31" t="b">
        <f t="shared" si="35"/>
        <v>0</v>
      </c>
    </row>
    <row r="178" spans="1:21">
      <c r="A178" s="42">
        <v>4</v>
      </c>
      <c r="B178" s="26">
        <v>0.1</v>
      </c>
      <c r="C178" s="26">
        <v>0</v>
      </c>
      <c r="D178" s="27">
        <f t="shared" si="38"/>
        <v>0.1</v>
      </c>
      <c r="E178" s="26">
        <v>2</v>
      </c>
      <c r="F178" s="43">
        <v>500</v>
      </c>
      <c r="G178" s="24" t="str">
        <f t="shared" si="39"/>
        <v>1% percentile</v>
      </c>
      <c r="H178" s="28">
        <v>8.9559017615500006E-3</v>
      </c>
      <c r="I178" s="29">
        <v>8.9961216315099998E-3</v>
      </c>
      <c r="J178" s="30">
        <f t="shared" si="26"/>
        <v>4.4908788674607267E-3</v>
      </c>
      <c r="K178" s="28">
        <v>1.0631151931879E-4</v>
      </c>
      <c r="L178" s="28">
        <f t="shared" si="27"/>
        <v>8.9093086838883343E-3</v>
      </c>
      <c r="M178" s="28">
        <f t="shared" si="28"/>
        <v>9.0024948392116669E-3</v>
      </c>
      <c r="N178" s="29">
        <v>8.3064007010336094E-5</v>
      </c>
      <c r="O178" s="29">
        <f t="shared" si="29"/>
        <v>8.9597172253429083E-3</v>
      </c>
      <c r="P178" s="29">
        <f t="shared" si="30"/>
        <v>9.0325260376770914E-3</v>
      </c>
      <c r="Q178" s="25" t="b">
        <f t="shared" si="31"/>
        <v>0</v>
      </c>
      <c r="R178" s="25" t="b">
        <f t="shared" si="32"/>
        <v>0</v>
      </c>
      <c r="S178" s="25" t="b">
        <f t="shared" si="33"/>
        <v>0</v>
      </c>
      <c r="T178" s="25" t="b">
        <f t="shared" si="34"/>
        <v>1</v>
      </c>
      <c r="U178" s="31" t="b">
        <f t="shared" si="35"/>
        <v>0</v>
      </c>
    </row>
    <row r="179" spans="1:21">
      <c r="A179" s="42">
        <v>5</v>
      </c>
      <c r="B179" s="26">
        <v>0.1</v>
      </c>
      <c r="C179" s="26">
        <v>0</v>
      </c>
      <c r="D179" s="27">
        <f t="shared" si="38"/>
        <v>0.1</v>
      </c>
      <c r="E179" s="26">
        <v>2</v>
      </c>
      <c r="F179" s="43">
        <v>1000</v>
      </c>
      <c r="G179" s="24" t="str">
        <f t="shared" si="39"/>
        <v>1% percentile</v>
      </c>
      <c r="H179" s="28">
        <v>9.2613806890299993E-3</v>
      </c>
      <c r="I179" s="29">
        <v>9.2858092531100007E-3</v>
      </c>
      <c r="J179" s="30">
        <f t="shared" si="26"/>
        <v>2.6376805899941858E-3</v>
      </c>
      <c r="K179" s="28">
        <v>7.5168827320878007E-5</v>
      </c>
      <c r="L179" s="28">
        <f t="shared" si="27"/>
        <v>9.1954923068200568E-3</v>
      </c>
      <c r="M179" s="28">
        <f t="shared" si="28"/>
        <v>9.3272690712399419E-3</v>
      </c>
      <c r="N179" s="29">
        <v>6.3637493685925095E-5</v>
      </c>
      <c r="O179" s="29">
        <f t="shared" si="29"/>
        <v>9.2300285304846193E-3</v>
      </c>
      <c r="P179" s="29">
        <f t="shared" si="30"/>
        <v>9.3415899757353822E-3</v>
      </c>
      <c r="Q179" s="25" t="b">
        <f t="shared" si="31"/>
        <v>0</v>
      </c>
      <c r="R179" s="25" t="b">
        <f t="shared" si="32"/>
        <v>0</v>
      </c>
      <c r="S179" s="25" t="b">
        <f t="shared" si="33"/>
        <v>0</v>
      </c>
      <c r="T179" s="25" t="b">
        <f t="shared" si="34"/>
        <v>1</v>
      </c>
      <c r="U179" s="31" t="b">
        <f t="shared" si="35"/>
        <v>0</v>
      </c>
    </row>
    <row r="180" spans="1:21">
      <c r="A180" s="42">
        <v>6</v>
      </c>
      <c r="B180" s="26">
        <v>0.1</v>
      </c>
      <c r="C180" s="26">
        <v>0</v>
      </c>
      <c r="D180" s="27">
        <f t="shared" si="38"/>
        <v>0.1</v>
      </c>
      <c r="E180" s="26">
        <v>10</v>
      </c>
      <c r="F180" s="43">
        <v>50</v>
      </c>
      <c r="G180" s="24" t="str">
        <f t="shared" si="39"/>
        <v>1% percentile</v>
      </c>
      <c r="H180" s="28">
        <v>7.2436549567900001E-3</v>
      </c>
      <c r="I180" s="29">
        <v>7.2882253737000004E-3</v>
      </c>
      <c r="J180" s="30">
        <f t="shared" si="26"/>
        <v>6.1530287093839601E-3</v>
      </c>
      <c r="K180" s="28">
        <v>5.7068682920647599E-4</v>
      </c>
      <c r="L180" s="28">
        <f t="shared" si="27"/>
        <v>7.1936320506663957E-3</v>
      </c>
      <c r="M180" s="28">
        <f t="shared" si="28"/>
        <v>7.2936778629136044E-3</v>
      </c>
      <c r="N180" s="29">
        <v>5.7006490747376997E-4</v>
      </c>
      <c r="O180" s="29">
        <f t="shared" si="29"/>
        <v>7.2382569814198197E-3</v>
      </c>
      <c r="P180" s="29">
        <f t="shared" si="30"/>
        <v>7.338193765980181E-3</v>
      </c>
      <c r="Q180" s="25" t="b">
        <f t="shared" si="31"/>
        <v>0</v>
      </c>
      <c r="R180" s="25" t="b">
        <f t="shared" si="32"/>
        <v>0</v>
      </c>
      <c r="S180" s="25" t="b">
        <f t="shared" si="33"/>
        <v>0</v>
      </c>
      <c r="T180" s="25" t="b">
        <f t="shared" si="34"/>
        <v>1</v>
      </c>
      <c r="U180" s="31" t="b">
        <f t="shared" si="35"/>
        <v>0</v>
      </c>
    </row>
    <row r="181" spans="1:21">
      <c r="A181" s="42">
        <v>7</v>
      </c>
      <c r="B181" s="26">
        <v>0.1</v>
      </c>
      <c r="C181" s="26">
        <v>0</v>
      </c>
      <c r="D181" s="27">
        <f t="shared" si="38"/>
        <v>0.1</v>
      </c>
      <c r="E181" s="26">
        <v>10</v>
      </c>
      <c r="F181" s="43">
        <v>100</v>
      </c>
      <c r="G181" s="24" t="str">
        <f t="shared" si="39"/>
        <v>1% percentile</v>
      </c>
      <c r="H181" s="28">
        <v>8.0339795152599997E-3</v>
      </c>
      <c r="I181" s="29">
        <v>8.0531841161799993E-3</v>
      </c>
      <c r="J181" s="30">
        <f t="shared" si="26"/>
        <v>2.39042194264023E-3</v>
      </c>
      <c r="K181" s="28">
        <v>3.40656581294847E-4</v>
      </c>
      <c r="L181" s="28">
        <f t="shared" si="27"/>
        <v>7.9867669218368752E-3</v>
      </c>
      <c r="M181" s="28">
        <f t="shared" si="28"/>
        <v>8.0811921086831242E-3</v>
      </c>
      <c r="N181" s="29">
        <v>3.3523116744585098E-4</v>
      </c>
      <c r="O181" s="29">
        <f t="shared" si="29"/>
        <v>8.0067234467538547E-3</v>
      </c>
      <c r="P181" s="29">
        <f t="shared" si="30"/>
        <v>8.099644785606144E-3</v>
      </c>
      <c r="Q181" s="25" t="b">
        <f t="shared" si="31"/>
        <v>0</v>
      </c>
      <c r="R181" s="25" t="b">
        <f t="shared" si="32"/>
        <v>0</v>
      </c>
      <c r="S181" s="25" t="b">
        <f t="shared" si="33"/>
        <v>0</v>
      </c>
      <c r="T181" s="25" t="b">
        <f t="shared" si="34"/>
        <v>1</v>
      </c>
      <c r="U181" s="31" t="b">
        <f t="shared" si="35"/>
        <v>0</v>
      </c>
    </row>
    <row r="182" spans="1:21">
      <c r="A182" s="42">
        <v>8</v>
      </c>
      <c r="B182" s="26">
        <v>0.1</v>
      </c>
      <c r="C182" s="26">
        <v>0</v>
      </c>
      <c r="D182" s="27">
        <f t="shared" si="38"/>
        <v>0.1</v>
      </c>
      <c r="E182" s="26">
        <v>10</v>
      </c>
      <c r="F182" s="43">
        <v>250</v>
      </c>
      <c r="G182" s="24" t="str">
        <f t="shared" si="39"/>
        <v>1% percentile</v>
      </c>
      <c r="H182" s="28">
        <v>8.7392355778899995E-3</v>
      </c>
      <c r="I182" s="29">
        <v>8.7516223733700004E-3</v>
      </c>
      <c r="J182" s="30">
        <f t="shared" si="26"/>
        <v>1.4173774547672313E-3</v>
      </c>
      <c r="K182" s="28">
        <v>2.05167183372928E-4</v>
      </c>
      <c r="L182" s="28">
        <f t="shared" si="27"/>
        <v>8.6823661360871419E-3</v>
      </c>
      <c r="M182" s="28">
        <f t="shared" si="28"/>
        <v>8.796105019692857E-3</v>
      </c>
      <c r="N182" s="29">
        <v>1.9370465575773601E-4</v>
      </c>
      <c r="O182" s="29">
        <f t="shared" si="29"/>
        <v>8.6979301821215899E-3</v>
      </c>
      <c r="P182" s="29">
        <f t="shared" si="30"/>
        <v>8.8053145646184109E-3</v>
      </c>
      <c r="Q182" s="25" t="b">
        <f t="shared" si="31"/>
        <v>0</v>
      </c>
      <c r="R182" s="25" t="b">
        <f t="shared" si="32"/>
        <v>0</v>
      </c>
      <c r="S182" s="25" t="b">
        <f t="shared" si="33"/>
        <v>0</v>
      </c>
      <c r="T182" s="25" t="b">
        <f t="shared" si="34"/>
        <v>1</v>
      </c>
      <c r="U182" s="31" t="b">
        <f t="shared" si="35"/>
        <v>0</v>
      </c>
    </row>
    <row r="183" spans="1:21">
      <c r="A183" s="42">
        <v>9</v>
      </c>
      <c r="B183" s="26">
        <v>0.1</v>
      </c>
      <c r="C183" s="26">
        <v>0</v>
      </c>
      <c r="D183" s="27">
        <f t="shared" si="38"/>
        <v>0.1</v>
      </c>
      <c r="E183" s="26">
        <v>10</v>
      </c>
      <c r="F183" s="43">
        <v>500</v>
      </c>
      <c r="G183" s="24" t="str">
        <f t="shared" si="39"/>
        <v>1% percentile</v>
      </c>
      <c r="H183" s="28">
        <v>9.1058924663400004E-3</v>
      </c>
      <c r="I183" s="29">
        <v>9.1054948277499992E-3</v>
      </c>
      <c r="J183" s="30">
        <f t="shared" si="26"/>
        <v>-4.3668272107444266E-5</v>
      </c>
      <c r="K183" s="28">
        <v>9.2604042362774296E-5</v>
      </c>
      <c r="L183" s="28">
        <f t="shared" si="27"/>
        <v>9.0653069553319719E-3</v>
      </c>
      <c r="M183" s="28">
        <f t="shared" si="28"/>
        <v>9.146477977348029E-3</v>
      </c>
      <c r="N183" s="29">
        <v>9.2568603504173704E-5</v>
      </c>
      <c r="O183" s="29">
        <f t="shared" si="29"/>
        <v>9.0649248485065587E-3</v>
      </c>
      <c r="P183" s="29">
        <f t="shared" si="30"/>
        <v>9.1460648069934397E-3</v>
      </c>
      <c r="Q183" s="25" t="b">
        <f t="shared" si="31"/>
        <v>0</v>
      </c>
      <c r="R183" s="25" t="b">
        <f t="shared" si="32"/>
        <v>1</v>
      </c>
      <c r="S183" s="25" t="b">
        <f t="shared" si="33"/>
        <v>0</v>
      </c>
      <c r="T183" s="25" t="b">
        <f t="shared" si="34"/>
        <v>0</v>
      </c>
      <c r="U183" s="31" t="b">
        <f t="shared" si="35"/>
        <v>0</v>
      </c>
    </row>
    <row r="184" spans="1:21">
      <c r="A184" s="42">
        <v>10</v>
      </c>
      <c r="B184" s="26">
        <v>0.1</v>
      </c>
      <c r="C184" s="26">
        <v>0</v>
      </c>
      <c r="D184" s="27">
        <f t="shared" si="38"/>
        <v>0.1</v>
      </c>
      <c r="E184" s="26">
        <v>10</v>
      </c>
      <c r="F184" s="43">
        <v>1000</v>
      </c>
      <c r="G184" s="24" t="str">
        <f t="shared" si="39"/>
        <v>1% percentile</v>
      </c>
      <c r="H184" s="28">
        <v>9.3950875696200004E-3</v>
      </c>
      <c r="I184" s="29">
        <v>9.3948977013300003E-3</v>
      </c>
      <c r="J184" s="30">
        <f t="shared" si="26"/>
        <v>-2.020931562298796E-5</v>
      </c>
      <c r="K184" s="28">
        <v>2.76504225479766E-5</v>
      </c>
      <c r="L184" s="28">
        <f t="shared" si="27"/>
        <v>9.3708509056458431E-3</v>
      </c>
      <c r="M184" s="28">
        <f t="shared" si="28"/>
        <v>9.4193242335941577E-3</v>
      </c>
      <c r="N184" s="29">
        <v>2.7598388962641198E-5</v>
      </c>
      <c r="O184" s="29">
        <f t="shared" si="29"/>
        <v>9.3707066468043422E-3</v>
      </c>
      <c r="P184" s="29">
        <f t="shared" si="30"/>
        <v>9.4190887558556584E-3</v>
      </c>
      <c r="Q184" s="25" t="b">
        <f t="shared" si="31"/>
        <v>0</v>
      </c>
      <c r="R184" s="25" t="b">
        <f t="shared" si="32"/>
        <v>1</v>
      </c>
      <c r="S184" s="25" t="b">
        <f t="shared" si="33"/>
        <v>0</v>
      </c>
      <c r="T184" s="25" t="b">
        <f t="shared" si="34"/>
        <v>0</v>
      </c>
      <c r="U184" s="31" t="b">
        <f t="shared" si="35"/>
        <v>0</v>
      </c>
    </row>
    <row r="185" spans="1:21">
      <c r="A185" s="42">
        <v>11</v>
      </c>
      <c r="B185" s="26">
        <v>0.55000000000000004</v>
      </c>
      <c r="C185" s="26">
        <v>0.45</v>
      </c>
      <c r="D185" s="27">
        <f t="shared" si="38"/>
        <v>0.10000000000000003</v>
      </c>
      <c r="E185" s="26">
        <v>2</v>
      </c>
      <c r="F185" s="43">
        <v>50</v>
      </c>
      <c r="G185" s="24" t="str">
        <f t="shared" si="39"/>
        <v>1% percentile</v>
      </c>
      <c r="H185" s="28">
        <v>0.26677825422000001</v>
      </c>
      <c r="I185" s="29">
        <v>0.268555151406</v>
      </c>
      <c r="J185" s="30">
        <f t="shared" si="26"/>
        <v>6.6605773067795306E-3</v>
      </c>
      <c r="K185" s="28">
        <v>4.7372675142614397E-3</v>
      </c>
      <c r="L185" s="28">
        <f t="shared" si="27"/>
        <v>0.26636301441417198</v>
      </c>
      <c r="M185" s="28">
        <f t="shared" si="28"/>
        <v>0.26719349402582804</v>
      </c>
      <c r="N185" s="29">
        <v>4.2463187241071699E-3</v>
      </c>
      <c r="O185" s="29">
        <f t="shared" si="29"/>
        <v>0.26818294515900765</v>
      </c>
      <c r="P185" s="29">
        <f t="shared" si="30"/>
        <v>0.26892735765299236</v>
      </c>
      <c r="Q185" s="25" t="b">
        <f t="shared" si="31"/>
        <v>0</v>
      </c>
      <c r="R185" s="25" t="b">
        <f t="shared" si="32"/>
        <v>0</v>
      </c>
      <c r="S185" s="25" t="b">
        <f t="shared" si="33"/>
        <v>0</v>
      </c>
      <c r="T185" s="25" t="b">
        <f t="shared" si="34"/>
        <v>0</v>
      </c>
      <c r="U185" s="31" t="b">
        <f t="shared" si="35"/>
        <v>1</v>
      </c>
    </row>
    <row r="186" spans="1:21">
      <c r="A186" s="42">
        <v>12</v>
      </c>
      <c r="B186" s="26">
        <v>0.55000000000000004</v>
      </c>
      <c r="C186" s="26">
        <v>0.45</v>
      </c>
      <c r="D186" s="27">
        <f t="shared" si="38"/>
        <v>0.10000000000000003</v>
      </c>
      <c r="E186" s="26">
        <v>2</v>
      </c>
      <c r="F186" s="43">
        <v>100</v>
      </c>
      <c r="G186" s="24" t="str">
        <f t="shared" si="39"/>
        <v>1% percentile</v>
      </c>
      <c r="H186" s="28">
        <v>0.27707622146900002</v>
      </c>
      <c r="I186" s="29">
        <v>0.27835395377</v>
      </c>
      <c r="J186" s="30">
        <f t="shared" si="26"/>
        <v>4.6114830577149851E-3</v>
      </c>
      <c r="K186" s="28">
        <v>2.92969956774375E-3</v>
      </c>
      <c r="L186" s="28">
        <f t="shared" si="27"/>
        <v>0.2766701858244866</v>
      </c>
      <c r="M186" s="28">
        <f t="shared" si="28"/>
        <v>0.27748225711351343</v>
      </c>
      <c r="N186" s="29">
        <v>2.7938344426887401E-3</v>
      </c>
      <c r="O186" s="29">
        <f t="shared" si="29"/>
        <v>0.2779667480711322</v>
      </c>
      <c r="P186" s="29">
        <f t="shared" si="30"/>
        <v>0.27874115946886779</v>
      </c>
      <c r="Q186" s="25" t="b">
        <f t="shared" si="31"/>
        <v>0</v>
      </c>
      <c r="R186" s="25" t="b">
        <f t="shared" si="32"/>
        <v>0</v>
      </c>
      <c r="S186" s="25" t="b">
        <f t="shared" si="33"/>
        <v>0</v>
      </c>
      <c r="T186" s="25" t="b">
        <f t="shared" si="34"/>
        <v>0</v>
      </c>
      <c r="U186" s="31" t="b">
        <f t="shared" si="35"/>
        <v>1</v>
      </c>
    </row>
    <row r="187" spans="1:21">
      <c r="A187" s="42">
        <v>13</v>
      </c>
      <c r="B187" s="26">
        <v>0.55000000000000004</v>
      </c>
      <c r="C187" s="26">
        <v>0.45</v>
      </c>
      <c r="D187" s="27">
        <f t="shared" si="38"/>
        <v>0.10000000000000003</v>
      </c>
      <c r="E187" s="26">
        <v>2</v>
      </c>
      <c r="F187" s="43">
        <v>250</v>
      </c>
      <c r="G187" s="24" t="str">
        <f t="shared" si="39"/>
        <v>1% percentile</v>
      </c>
      <c r="H187" s="28">
        <v>0.28694533427800001</v>
      </c>
      <c r="I187" s="29">
        <v>0.287585376926</v>
      </c>
      <c r="J187" s="30">
        <f t="shared" si="26"/>
        <v>2.2305386132534378E-3</v>
      </c>
      <c r="K187" s="28">
        <v>1.73965153973048E-3</v>
      </c>
      <c r="L187" s="28">
        <f t="shared" si="27"/>
        <v>0.28646312747294717</v>
      </c>
      <c r="M187" s="28">
        <f t="shared" si="28"/>
        <v>0.28742754108305285</v>
      </c>
      <c r="N187" s="29">
        <v>1.74223060764296E-3</v>
      </c>
      <c r="O187" s="29">
        <f t="shared" si="29"/>
        <v>0.28710245523979439</v>
      </c>
      <c r="P187" s="29">
        <f t="shared" si="30"/>
        <v>0.28806829861220562</v>
      </c>
      <c r="Q187" s="25" t="b">
        <f t="shared" si="31"/>
        <v>0</v>
      </c>
      <c r="R187" s="25" t="b">
        <f t="shared" si="32"/>
        <v>0</v>
      </c>
      <c r="S187" s="25" t="b">
        <f t="shared" si="33"/>
        <v>0</v>
      </c>
      <c r="T187" s="25" t="b">
        <f t="shared" si="34"/>
        <v>0</v>
      </c>
      <c r="U187" s="31" t="b">
        <f t="shared" si="35"/>
        <v>1</v>
      </c>
    </row>
    <row r="188" spans="1:21">
      <c r="A188" s="42">
        <v>14</v>
      </c>
      <c r="B188" s="26">
        <v>0.55000000000000004</v>
      </c>
      <c r="C188" s="26">
        <v>0.45</v>
      </c>
      <c r="D188" s="27">
        <f t="shared" si="38"/>
        <v>0.10000000000000003</v>
      </c>
      <c r="E188" s="26">
        <v>2</v>
      </c>
      <c r="F188" s="43">
        <v>500</v>
      </c>
      <c r="G188" s="24" t="str">
        <f t="shared" si="39"/>
        <v>1% percentile</v>
      </c>
      <c r="H188" s="28">
        <v>0.29107772285599998</v>
      </c>
      <c r="I188" s="29">
        <v>0.29154632985200002</v>
      </c>
      <c r="J188" s="30">
        <f t="shared" si="26"/>
        <v>1.6099033323545302E-3</v>
      </c>
      <c r="K188" s="28">
        <v>7.7614998707350004E-4</v>
      </c>
      <c r="L188" s="28">
        <f t="shared" si="27"/>
        <v>0.29073756012616092</v>
      </c>
      <c r="M188" s="28">
        <f t="shared" si="28"/>
        <v>0.29141788558583903</v>
      </c>
      <c r="N188" s="29">
        <v>6.4907193022695404E-4</v>
      </c>
      <c r="O188" s="29">
        <f t="shared" si="29"/>
        <v>0.29126186153617822</v>
      </c>
      <c r="P188" s="29">
        <f t="shared" si="30"/>
        <v>0.29183079816782181</v>
      </c>
      <c r="Q188" s="25" t="b">
        <f t="shared" si="31"/>
        <v>0</v>
      </c>
      <c r="R188" s="25" t="b">
        <f t="shared" si="32"/>
        <v>0</v>
      </c>
      <c r="S188" s="25" t="b">
        <f t="shared" si="33"/>
        <v>0</v>
      </c>
      <c r="T188" s="25" t="b">
        <f t="shared" si="34"/>
        <v>0</v>
      </c>
      <c r="U188" s="31" t="b">
        <f t="shared" si="35"/>
        <v>1</v>
      </c>
    </row>
    <row r="189" spans="1:21">
      <c r="A189" s="42">
        <v>15</v>
      </c>
      <c r="B189" s="26">
        <v>0.55000000000000004</v>
      </c>
      <c r="C189" s="26">
        <v>0.45</v>
      </c>
      <c r="D189" s="27">
        <f t="shared" si="38"/>
        <v>0.10000000000000003</v>
      </c>
      <c r="E189" s="26">
        <v>2</v>
      </c>
      <c r="F189" s="43">
        <v>1000</v>
      </c>
      <c r="G189" s="24" t="str">
        <f t="shared" si="39"/>
        <v>1% percentile</v>
      </c>
      <c r="H189" s="28">
        <v>0.29447827400999999</v>
      </c>
      <c r="I189" s="29">
        <v>0.294827718322</v>
      </c>
      <c r="J189" s="30">
        <f t="shared" si="26"/>
        <v>1.1866556647508295E-3</v>
      </c>
      <c r="K189" s="28">
        <v>7.3185824810155205E-4</v>
      </c>
      <c r="L189" s="28">
        <f t="shared" si="27"/>
        <v>0.29383677197128161</v>
      </c>
      <c r="M189" s="28">
        <f t="shared" si="28"/>
        <v>0.29511977604871836</v>
      </c>
      <c r="N189" s="29">
        <v>4.8972323934997903E-4</v>
      </c>
      <c r="O189" s="29">
        <f t="shared" si="29"/>
        <v>0.29439845697628758</v>
      </c>
      <c r="P189" s="29">
        <f t="shared" si="30"/>
        <v>0.29525697966771242</v>
      </c>
      <c r="Q189" s="25" t="b">
        <f t="shared" si="31"/>
        <v>0</v>
      </c>
      <c r="R189" s="25" t="b">
        <f t="shared" si="32"/>
        <v>0</v>
      </c>
      <c r="S189" s="25" t="b">
        <f t="shared" si="33"/>
        <v>0</v>
      </c>
      <c r="T189" s="25" t="b">
        <f t="shared" si="34"/>
        <v>1</v>
      </c>
      <c r="U189" s="31" t="b">
        <f t="shared" si="35"/>
        <v>0</v>
      </c>
    </row>
    <row r="190" spans="1:21">
      <c r="A190" s="42">
        <v>16</v>
      </c>
      <c r="B190" s="26">
        <v>0.55000000000000004</v>
      </c>
      <c r="C190" s="26">
        <v>0.45</v>
      </c>
      <c r="D190" s="27">
        <f t="shared" si="38"/>
        <v>0.10000000000000003</v>
      </c>
      <c r="E190" s="26">
        <v>10</v>
      </c>
      <c r="F190" s="43">
        <v>50</v>
      </c>
      <c r="G190" s="24" t="str">
        <f t="shared" si="39"/>
        <v>1% percentile</v>
      </c>
      <c r="H190" s="28">
        <v>0.26852472558599999</v>
      </c>
      <c r="I190" s="29">
        <v>0.26909141617999999</v>
      </c>
      <c r="J190" s="30">
        <f t="shared" si="26"/>
        <v>2.1103851526644742E-3</v>
      </c>
      <c r="K190" s="28">
        <v>4.2469603477424201E-3</v>
      </c>
      <c r="L190" s="28">
        <f t="shared" si="27"/>
        <v>0.26815246309821628</v>
      </c>
      <c r="M190" s="28">
        <f t="shared" si="28"/>
        <v>0.2688969880737837</v>
      </c>
      <c r="N190" s="29">
        <v>4.0765792228109896E-3</v>
      </c>
      <c r="O190" s="29">
        <f t="shared" si="29"/>
        <v>0.26873408825629153</v>
      </c>
      <c r="P190" s="29">
        <f t="shared" si="30"/>
        <v>0.26944874410370845</v>
      </c>
      <c r="Q190" s="25" t="b">
        <f t="shared" si="31"/>
        <v>0</v>
      </c>
      <c r="R190" s="25" t="b">
        <f t="shared" si="32"/>
        <v>0</v>
      </c>
      <c r="S190" s="25" t="b">
        <f t="shared" si="33"/>
        <v>0</v>
      </c>
      <c r="T190" s="25" t="b">
        <f t="shared" si="34"/>
        <v>0</v>
      </c>
      <c r="U190" s="31" t="b">
        <f t="shared" si="35"/>
        <v>1</v>
      </c>
    </row>
    <row r="191" spans="1:21">
      <c r="A191" s="42">
        <v>17</v>
      </c>
      <c r="B191" s="26">
        <v>0.55000000000000004</v>
      </c>
      <c r="C191" s="26">
        <v>0.45</v>
      </c>
      <c r="D191" s="27">
        <f t="shared" si="38"/>
        <v>0.10000000000000003</v>
      </c>
      <c r="E191" s="26">
        <v>10</v>
      </c>
      <c r="F191" s="43">
        <v>100</v>
      </c>
      <c r="G191" s="24" t="str">
        <f t="shared" si="39"/>
        <v>1% percentile</v>
      </c>
      <c r="H191" s="28">
        <v>0.27829156475700001</v>
      </c>
      <c r="I191" s="29">
        <v>0.27861559783399997</v>
      </c>
      <c r="J191" s="30">
        <f t="shared" si="26"/>
        <v>1.1643654283337841E-3</v>
      </c>
      <c r="K191" s="28">
        <v>2.6040665462175698E-3</v>
      </c>
      <c r="L191" s="28">
        <f t="shared" si="27"/>
        <v>0.27793065954675567</v>
      </c>
      <c r="M191" s="28">
        <f t="shared" si="28"/>
        <v>0.27865246996724435</v>
      </c>
      <c r="N191" s="29">
        <v>2.5786216381692099E-3</v>
      </c>
      <c r="O191" s="29">
        <f t="shared" si="29"/>
        <v>0.27825821910809306</v>
      </c>
      <c r="P191" s="29">
        <f t="shared" si="30"/>
        <v>0.27897297655990688</v>
      </c>
      <c r="Q191" s="25" t="b">
        <f t="shared" si="31"/>
        <v>0</v>
      </c>
      <c r="R191" s="25" t="b">
        <f t="shared" si="32"/>
        <v>0</v>
      </c>
      <c r="S191" s="25" t="b">
        <f t="shared" si="33"/>
        <v>0</v>
      </c>
      <c r="T191" s="25" t="b">
        <f t="shared" si="34"/>
        <v>1</v>
      </c>
      <c r="U191" s="31" t="b">
        <f t="shared" si="35"/>
        <v>0</v>
      </c>
    </row>
    <row r="192" spans="1:21">
      <c r="A192" s="42">
        <v>18</v>
      </c>
      <c r="B192" s="26">
        <v>0.55000000000000004</v>
      </c>
      <c r="C192" s="26">
        <v>0.45</v>
      </c>
      <c r="D192" s="27">
        <f t="shared" si="38"/>
        <v>0.10000000000000003</v>
      </c>
      <c r="E192" s="26">
        <v>10</v>
      </c>
      <c r="F192" s="43">
        <v>250</v>
      </c>
      <c r="G192" s="24" t="str">
        <f t="shared" si="39"/>
        <v>1% percentile</v>
      </c>
      <c r="H192" s="28">
        <v>0.28703551019500001</v>
      </c>
      <c r="I192" s="29">
        <v>0.28723061546</v>
      </c>
      <c r="J192" s="30">
        <f t="shared" si="26"/>
        <v>6.7972518406328442E-4</v>
      </c>
      <c r="K192" s="28">
        <v>1.2328124229322101E-3</v>
      </c>
      <c r="L192" s="28">
        <f t="shared" si="27"/>
        <v>0.28669379202551892</v>
      </c>
      <c r="M192" s="28">
        <f t="shared" si="28"/>
        <v>0.2873772283644811</v>
      </c>
      <c r="N192" s="29">
        <v>1.1785040328409001E-3</v>
      </c>
      <c r="O192" s="29">
        <f t="shared" si="29"/>
        <v>0.28690395080823522</v>
      </c>
      <c r="P192" s="29">
        <f t="shared" si="30"/>
        <v>0.28755728011176479</v>
      </c>
      <c r="Q192" s="25" t="b">
        <f t="shared" si="31"/>
        <v>0</v>
      </c>
      <c r="R192" s="25" t="b">
        <f t="shared" si="32"/>
        <v>0</v>
      </c>
      <c r="S192" s="25" t="b">
        <f t="shared" si="33"/>
        <v>0</v>
      </c>
      <c r="T192" s="25" t="b">
        <f t="shared" si="34"/>
        <v>1</v>
      </c>
      <c r="U192" s="31" t="b">
        <f t="shared" si="35"/>
        <v>0</v>
      </c>
    </row>
    <row r="193" spans="1:21">
      <c r="A193" s="42">
        <v>19</v>
      </c>
      <c r="B193" s="26">
        <v>0.55000000000000004</v>
      </c>
      <c r="C193" s="26">
        <v>0.45</v>
      </c>
      <c r="D193" s="27">
        <f t="shared" si="38"/>
        <v>0.10000000000000003</v>
      </c>
      <c r="E193" s="26">
        <v>10</v>
      </c>
      <c r="F193" s="43">
        <v>500</v>
      </c>
      <c r="G193" s="24" t="str">
        <f t="shared" si="39"/>
        <v>1% percentile</v>
      </c>
      <c r="H193" s="28">
        <v>0.29170132409100002</v>
      </c>
      <c r="I193" s="29">
        <v>0.291868584431</v>
      </c>
      <c r="J193" s="30">
        <f t="shared" si="26"/>
        <v>5.7339588882975381E-4</v>
      </c>
      <c r="K193" s="28">
        <v>8.86977179000228E-4</v>
      </c>
      <c r="L193" s="28">
        <f t="shared" si="27"/>
        <v>0.29131258920271985</v>
      </c>
      <c r="M193" s="28">
        <f t="shared" si="28"/>
        <v>0.2920900589792802</v>
      </c>
      <c r="N193" s="29">
        <v>8.5176678856095699E-4</v>
      </c>
      <c r="O193" s="29">
        <f t="shared" si="29"/>
        <v>0.29149528117672102</v>
      </c>
      <c r="P193" s="29">
        <f t="shared" si="30"/>
        <v>0.29224188768527898</v>
      </c>
      <c r="Q193" s="25" t="b">
        <f t="shared" si="31"/>
        <v>0</v>
      </c>
      <c r="R193" s="25" t="b">
        <f t="shared" si="32"/>
        <v>0</v>
      </c>
      <c r="S193" s="25" t="b">
        <f t="shared" si="33"/>
        <v>0</v>
      </c>
      <c r="T193" s="25" t="b">
        <f t="shared" si="34"/>
        <v>1</v>
      </c>
      <c r="U193" s="31" t="b">
        <f t="shared" si="35"/>
        <v>0</v>
      </c>
    </row>
    <row r="194" spans="1:21">
      <c r="A194" s="42">
        <v>20</v>
      </c>
      <c r="B194" s="26">
        <v>0.55000000000000004</v>
      </c>
      <c r="C194" s="26">
        <v>0.45</v>
      </c>
      <c r="D194" s="27">
        <f t="shared" si="38"/>
        <v>0.10000000000000003</v>
      </c>
      <c r="E194" s="26">
        <v>10</v>
      </c>
      <c r="F194" s="43">
        <v>1000</v>
      </c>
      <c r="G194" s="24" t="str">
        <f t="shared" si="39"/>
        <v>1% percentile</v>
      </c>
      <c r="H194" s="28">
        <v>0.29504222721899998</v>
      </c>
      <c r="I194" s="29">
        <v>0.29507367978499999</v>
      </c>
      <c r="J194" s="30">
        <f t="shared" si="26"/>
        <v>1.0660360822407234E-4</v>
      </c>
      <c r="K194" s="28">
        <v>4.7800959955345798E-4</v>
      </c>
      <c r="L194" s="28">
        <f t="shared" si="27"/>
        <v>0.29462323333126839</v>
      </c>
      <c r="M194" s="28">
        <f t="shared" si="28"/>
        <v>0.29546122110673156</v>
      </c>
      <c r="N194" s="29">
        <v>4.5699765950661599E-4</v>
      </c>
      <c r="O194" s="29">
        <f t="shared" si="29"/>
        <v>0.29467310367477167</v>
      </c>
      <c r="P194" s="29">
        <f t="shared" si="30"/>
        <v>0.2954742558952283</v>
      </c>
      <c r="Q194" s="25" t="b">
        <f t="shared" si="31"/>
        <v>0</v>
      </c>
      <c r="R194" s="25" t="b">
        <f t="shared" si="32"/>
        <v>0</v>
      </c>
      <c r="S194" s="25" t="b">
        <f t="shared" si="33"/>
        <v>0</v>
      </c>
      <c r="T194" s="25" t="b">
        <f t="shared" si="34"/>
        <v>1</v>
      </c>
      <c r="U194" s="31" t="b">
        <f t="shared" si="35"/>
        <v>0</v>
      </c>
    </row>
    <row r="195" spans="1:21">
      <c r="A195" s="42">
        <v>21</v>
      </c>
      <c r="B195" s="26">
        <v>0.6</v>
      </c>
      <c r="C195" s="26">
        <v>0.2</v>
      </c>
      <c r="D195" s="27">
        <f t="shared" si="38"/>
        <v>0.39999999999999997</v>
      </c>
      <c r="E195" s="26">
        <v>2</v>
      </c>
      <c r="F195" s="43">
        <v>50</v>
      </c>
      <c r="G195" s="24" t="str">
        <f t="shared" si="39"/>
        <v>1% percentile</v>
      </c>
      <c r="H195" s="28">
        <v>0.27890889860000001</v>
      </c>
      <c r="I195" s="29">
        <v>0.28384465710099999</v>
      </c>
      <c r="J195" s="30">
        <f t="shared" si="26"/>
        <v>1.7696669148153082E-2</v>
      </c>
      <c r="K195" s="28">
        <v>1.6052587021372001E-2</v>
      </c>
      <c r="L195" s="28">
        <f t="shared" si="27"/>
        <v>0.27750182730885486</v>
      </c>
      <c r="M195" s="28">
        <f t="shared" si="28"/>
        <v>0.28031596989114516</v>
      </c>
      <c r="N195" s="29">
        <v>1.3726340664812301E-2</v>
      </c>
      <c r="O195" s="29">
        <f t="shared" si="29"/>
        <v>0.28264149029329344</v>
      </c>
      <c r="P195" s="29">
        <f t="shared" si="30"/>
        <v>0.28504782390870653</v>
      </c>
      <c r="Q195" s="25" t="b">
        <f t="shared" si="31"/>
        <v>0</v>
      </c>
      <c r="R195" s="25" t="b">
        <f t="shared" si="32"/>
        <v>0</v>
      </c>
      <c r="S195" s="25" t="b">
        <f t="shared" si="33"/>
        <v>0</v>
      </c>
      <c r="T195" s="25" t="b">
        <f t="shared" si="34"/>
        <v>0</v>
      </c>
      <c r="U195" s="31" t="b">
        <f t="shared" si="35"/>
        <v>1</v>
      </c>
    </row>
    <row r="196" spans="1:21">
      <c r="A196" s="42">
        <v>22</v>
      </c>
      <c r="B196" s="26">
        <v>0.6</v>
      </c>
      <c r="C196" s="26">
        <v>0.2</v>
      </c>
      <c r="D196" s="27">
        <f t="shared" si="38"/>
        <v>0.39999999999999997</v>
      </c>
      <c r="E196" s="26">
        <v>2</v>
      </c>
      <c r="F196" s="43">
        <v>100</v>
      </c>
      <c r="G196" s="24" t="str">
        <f t="shared" si="39"/>
        <v>1% percentile</v>
      </c>
      <c r="H196" s="28">
        <v>0.30038894419599999</v>
      </c>
      <c r="I196" s="29">
        <v>0.30436333715000002</v>
      </c>
      <c r="J196" s="30">
        <f t="shared" si="26"/>
        <v>1.3230823007276852E-2</v>
      </c>
      <c r="K196" s="28">
        <v>9.1437697595770206E-3</v>
      </c>
      <c r="L196" s="28">
        <f t="shared" si="27"/>
        <v>0.29912168236188935</v>
      </c>
      <c r="M196" s="28">
        <f t="shared" si="28"/>
        <v>0.30165620603011062</v>
      </c>
      <c r="N196" s="29">
        <v>8.1095132173996092E-3</v>
      </c>
      <c r="O196" s="29">
        <f t="shared" si="29"/>
        <v>0.30323941595952358</v>
      </c>
      <c r="P196" s="29">
        <f t="shared" si="30"/>
        <v>0.30548725834047646</v>
      </c>
      <c r="Q196" s="25" t="b">
        <f t="shared" si="31"/>
        <v>0</v>
      </c>
      <c r="R196" s="25" t="b">
        <f t="shared" si="32"/>
        <v>0</v>
      </c>
      <c r="S196" s="25" t="b">
        <f t="shared" si="33"/>
        <v>0</v>
      </c>
      <c r="T196" s="25" t="b">
        <f t="shared" si="34"/>
        <v>0</v>
      </c>
      <c r="U196" s="31" t="b">
        <f t="shared" si="35"/>
        <v>1</v>
      </c>
    </row>
    <row r="197" spans="1:21">
      <c r="A197" s="42">
        <v>23</v>
      </c>
      <c r="B197" s="26">
        <v>0.6</v>
      </c>
      <c r="C197" s="26">
        <v>0.2</v>
      </c>
      <c r="D197" s="27">
        <f t="shared" si="38"/>
        <v>0.39999999999999997</v>
      </c>
      <c r="E197" s="26">
        <v>2</v>
      </c>
      <c r="F197" s="43">
        <v>250</v>
      </c>
      <c r="G197" s="24" t="str">
        <f t="shared" si="39"/>
        <v>1% percentile</v>
      </c>
      <c r="H197" s="28">
        <v>0.32247471299800001</v>
      </c>
      <c r="I197" s="29">
        <v>0.325183938246</v>
      </c>
      <c r="J197" s="30">
        <f t="shared" si="26"/>
        <v>8.4013571880186266E-3</v>
      </c>
      <c r="K197" s="28">
        <v>4.3162709419702601E-3</v>
      </c>
      <c r="L197" s="28">
        <f t="shared" si="27"/>
        <v>0.32127830373261779</v>
      </c>
      <c r="M197" s="28">
        <f t="shared" si="28"/>
        <v>0.32367112226338224</v>
      </c>
      <c r="N197" s="29">
        <v>3.77818709529271E-3</v>
      </c>
      <c r="O197" s="29">
        <f t="shared" si="29"/>
        <v>0.32413667821345621</v>
      </c>
      <c r="P197" s="29">
        <f t="shared" si="30"/>
        <v>0.3262311982785438</v>
      </c>
      <c r="Q197" s="25" t="b">
        <f t="shared" si="31"/>
        <v>0</v>
      </c>
      <c r="R197" s="25" t="b">
        <f t="shared" si="32"/>
        <v>0</v>
      </c>
      <c r="S197" s="25" t="b">
        <f t="shared" si="33"/>
        <v>0</v>
      </c>
      <c r="T197" s="25" t="b">
        <f t="shared" si="34"/>
        <v>0</v>
      </c>
      <c r="U197" s="31" t="b">
        <f t="shared" si="35"/>
        <v>1</v>
      </c>
    </row>
    <row r="198" spans="1:21">
      <c r="A198" s="42">
        <v>24</v>
      </c>
      <c r="B198" s="26">
        <v>0.6</v>
      </c>
      <c r="C198" s="26">
        <v>0.2</v>
      </c>
      <c r="D198" s="27">
        <f t="shared" si="38"/>
        <v>0.39999999999999997</v>
      </c>
      <c r="E198" s="26">
        <v>2</v>
      </c>
      <c r="F198" s="43">
        <v>500</v>
      </c>
      <c r="G198" s="24" t="str">
        <f t="shared" si="39"/>
        <v>1% percentile</v>
      </c>
      <c r="H198" s="28">
        <v>0.335604179344</v>
      </c>
      <c r="I198" s="29">
        <v>0.33663201854699998</v>
      </c>
      <c r="J198" s="30">
        <f t="shared" si="26"/>
        <v>3.0626531678153743E-3</v>
      </c>
      <c r="K198" s="28">
        <v>2.8508388528371599E-3</v>
      </c>
      <c r="L198" s="28">
        <f t="shared" si="27"/>
        <v>0.33435474412830307</v>
      </c>
      <c r="M198" s="28">
        <f t="shared" si="28"/>
        <v>0.33685361455969692</v>
      </c>
      <c r="N198" s="29">
        <v>2.3897263186503999E-3</v>
      </c>
      <c r="O198" s="29">
        <f t="shared" si="29"/>
        <v>0.33558467480975995</v>
      </c>
      <c r="P198" s="29">
        <f t="shared" si="30"/>
        <v>0.33767936228424</v>
      </c>
      <c r="Q198" s="25" t="b">
        <f t="shared" si="31"/>
        <v>0</v>
      </c>
      <c r="R198" s="25" t="b">
        <f t="shared" si="32"/>
        <v>0</v>
      </c>
      <c r="S198" s="25" t="b">
        <f t="shared" si="33"/>
        <v>0</v>
      </c>
      <c r="T198" s="25" t="b">
        <f t="shared" si="34"/>
        <v>1</v>
      </c>
      <c r="U198" s="31" t="b">
        <f t="shared" si="35"/>
        <v>0</v>
      </c>
    </row>
    <row r="199" spans="1:21">
      <c r="A199" s="42">
        <v>25</v>
      </c>
      <c r="B199" s="26">
        <v>0.6</v>
      </c>
      <c r="C199" s="26">
        <v>0.2</v>
      </c>
      <c r="D199" s="27">
        <f t="shared" si="38"/>
        <v>0.39999999999999997</v>
      </c>
      <c r="E199" s="26">
        <v>2</v>
      </c>
      <c r="F199" s="43">
        <v>1000</v>
      </c>
      <c r="G199" s="24" t="str">
        <f t="shared" si="39"/>
        <v>1% percentile</v>
      </c>
      <c r="H199" s="28">
        <v>0.34110892414799998</v>
      </c>
      <c r="I199" s="29">
        <v>0.34198332698</v>
      </c>
      <c r="J199" s="30">
        <f t="shared" si="26"/>
        <v>2.5634123592164822E-3</v>
      </c>
      <c r="K199" s="28">
        <v>2.1903542373212302E-3</v>
      </c>
      <c r="L199" s="28">
        <f t="shared" si="27"/>
        <v>0.33918899400797364</v>
      </c>
      <c r="M199" s="28">
        <f t="shared" si="28"/>
        <v>0.34302885428802632</v>
      </c>
      <c r="N199" s="29">
        <v>2.41224493866787E-3</v>
      </c>
      <c r="O199" s="29">
        <f t="shared" si="29"/>
        <v>0.33986890106479345</v>
      </c>
      <c r="P199" s="29">
        <f t="shared" si="30"/>
        <v>0.34409775289520655</v>
      </c>
      <c r="Q199" s="25" t="b">
        <f t="shared" si="31"/>
        <v>0</v>
      </c>
      <c r="R199" s="25" t="b">
        <f t="shared" si="32"/>
        <v>0</v>
      </c>
      <c r="S199" s="25" t="b">
        <f t="shared" si="33"/>
        <v>0</v>
      </c>
      <c r="T199" s="25" t="b">
        <f t="shared" si="34"/>
        <v>1</v>
      </c>
      <c r="U199" s="31" t="b">
        <f t="shared" si="35"/>
        <v>0</v>
      </c>
    </row>
    <row r="200" spans="1:21">
      <c r="A200" s="42">
        <v>26</v>
      </c>
      <c r="B200" s="26">
        <v>0.6</v>
      </c>
      <c r="C200" s="26">
        <v>0.2</v>
      </c>
      <c r="D200" s="27">
        <f t="shared" si="38"/>
        <v>0.39999999999999997</v>
      </c>
      <c r="E200" s="26">
        <v>10</v>
      </c>
      <c r="F200" s="43">
        <v>50</v>
      </c>
      <c r="G200" s="24" t="str">
        <f t="shared" si="39"/>
        <v>1% percentile</v>
      </c>
      <c r="H200" s="28">
        <v>0.28459171648199999</v>
      </c>
      <c r="I200" s="29">
        <v>0.28609506689699998</v>
      </c>
      <c r="J200" s="30">
        <f t="shared" si="26"/>
        <v>5.2824812808459866E-3</v>
      </c>
      <c r="K200" s="28">
        <v>1.3635989801161E-2</v>
      </c>
      <c r="L200" s="28">
        <f t="shared" si="27"/>
        <v>0.28339646927667311</v>
      </c>
      <c r="M200" s="28">
        <f t="shared" si="28"/>
        <v>0.28578696368732687</v>
      </c>
      <c r="N200" s="29">
        <v>1.3445479998793501E-2</v>
      </c>
      <c r="O200" s="29">
        <f t="shared" si="29"/>
        <v>0.28491651861211725</v>
      </c>
      <c r="P200" s="29">
        <f t="shared" si="30"/>
        <v>0.28727361518188271</v>
      </c>
      <c r="Q200" s="25" t="b">
        <f t="shared" si="31"/>
        <v>0</v>
      </c>
      <c r="R200" s="25" t="b">
        <f t="shared" si="32"/>
        <v>0</v>
      </c>
      <c r="S200" s="25" t="b">
        <f t="shared" si="33"/>
        <v>0</v>
      </c>
      <c r="T200" s="25" t="b">
        <f t="shared" si="34"/>
        <v>0</v>
      </c>
      <c r="U200" s="31" t="b">
        <f t="shared" si="35"/>
        <v>1</v>
      </c>
    </row>
    <row r="201" spans="1:21">
      <c r="A201" s="42">
        <v>27</v>
      </c>
      <c r="B201" s="26">
        <v>0.6</v>
      </c>
      <c r="C201" s="26">
        <v>0.2</v>
      </c>
      <c r="D201" s="27">
        <f t="shared" si="38"/>
        <v>0.39999999999999997</v>
      </c>
      <c r="E201" s="26">
        <v>10</v>
      </c>
      <c r="F201" s="43">
        <v>100</v>
      </c>
      <c r="G201" s="24" t="str">
        <f t="shared" si="39"/>
        <v>1% percentile</v>
      </c>
      <c r="H201" s="28">
        <v>0.30468978073899999</v>
      </c>
      <c r="I201" s="29">
        <v>0.30583179544099998</v>
      </c>
      <c r="J201" s="30">
        <f t="shared" si="26"/>
        <v>3.7481227602386927E-3</v>
      </c>
      <c r="K201" s="28">
        <v>7.9114712761401002E-3</v>
      </c>
      <c r="L201" s="28">
        <f t="shared" si="27"/>
        <v>0.30359330676124985</v>
      </c>
      <c r="M201" s="28">
        <f t="shared" si="28"/>
        <v>0.30578625471675014</v>
      </c>
      <c r="N201" s="29">
        <v>7.4998749098172304E-3</v>
      </c>
      <c r="O201" s="29">
        <f t="shared" si="29"/>
        <v>0.3047923658092706</v>
      </c>
      <c r="P201" s="29">
        <f t="shared" si="30"/>
        <v>0.30687122507272935</v>
      </c>
      <c r="Q201" s="25" t="b">
        <f t="shared" si="31"/>
        <v>0</v>
      </c>
      <c r="R201" s="25" t="b">
        <f t="shared" si="32"/>
        <v>0</v>
      </c>
      <c r="S201" s="25" t="b">
        <f t="shared" si="33"/>
        <v>0</v>
      </c>
      <c r="T201" s="25" t="b">
        <f t="shared" si="34"/>
        <v>0</v>
      </c>
      <c r="U201" s="31" t="b">
        <f t="shared" si="35"/>
        <v>1</v>
      </c>
    </row>
    <row r="202" spans="1:21">
      <c r="A202" s="42">
        <v>28</v>
      </c>
      <c r="B202" s="26">
        <v>0.6</v>
      </c>
      <c r="C202" s="26">
        <v>0.2</v>
      </c>
      <c r="D202" s="27">
        <f t="shared" si="38"/>
        <v>0.39999999999999997</v>
      </c>
      <c r="E202" s="26">
        <v>10</v>
      </c>
      <c r="F202" s="43">
        <v>250</v>
      </c>
      <c r="G202" s="24" t="str">
        <f t="shared" si="39"/>
        <v>1% percentile</v>
      </c>
      <c r="H202" s="28">
        <v>0.32607555867499999</v>
      </c>
      <c r="I202" s="29">
        <v>0.32661989363100002</v>
      </c>
      <c r="J202" s="30">
        <f t="shared" si="26"/>
        <v>1.6693522145969121E-3</v>
      </c>
      <c r="K202" s="28">
        <v>3.6698516293962699E-3</v>
      </c>
      <c r="L202" s="28">
        <f t="shared" si="27"/>
        <v>0.32505832770154691</v>
      </c>
      <c r="M202" s="28">
        <f t="shared" si="28"/>
        <v>0.32709278964845306</v>
      </c>
      <c r="N202" s="29">
        <v>3.9980397924661102E-3</v>
      </c>
      <c r="O202" s="29">
        <f t="shared" si="29"/>
        <v>0.32551169353990711</v>
      </c>
      <c r="P202" s="29">
        <f t="shared" si="30"/>
        <v>0.32772809372209294</v>
      </c>
      <c r="Q202" s="25" t="b">
        <f t="shared" si="31"/>
        <v>0</v>
      </c>
      <c r="R202" s="25" t="b">
        <f t="shared" si="32"/>
        <v>0</v>
      </c>
      <c r="S202" s="25" t="b">
        <f t="shared" si="33"/>
        <v>0</v>
      </c>
      <c r="T202" s="25" t="b">
        <f t="shared" si="34"/>
        <v>1</v>
      </c>
      <c r="U202" s="31" t="b">
        <f t="shared" si="35"/>
        <v>0</v>
      </c>
    </row>
    <row r="203" spans="1:21">
      <c r="A203" s="42">
        <v>29</v>
      </c>
      <c r="B203" s="26">
        <v>0.6</v>
      </c>
      <c r="C203" s="26">
        <v>0.2</v>
      </c>
      <c r="D203" s="27">
        <f t="shared" si="38"/>
        <v>0.39999999999999997</v>
      </c>
      <c r="E203" s="26">
        <v>10</v>
      </c>
      <c r="F203" s="43">
        <v>500</v>
      </c>
      <c r="G203" s="24" t="str">
        <f t="shared" si="39"/>
        <v>1% percentile</v>
      </c>
      <c r="H203" s="28">
        <v>0.33484713563200003</v>
      </c>
      <c r="I203" s="29">
        <v>0.33539898539700003</v>
      </c>
      <c r="J203" s="30">
        <f t="shared" si="26"/>
        <v>1.6480647623233328E-3</v>
      </c>
      <c r="K203" s="28">
        <v>3.61223128762253E-3</v>
      </c>
      <c r="L203" s="28">
        <f t="shared" si="27"/>
        <v>0.33326400546892321</v>
      </c>
      <c r="M203" s="28">
        <f t="shared" si="28"/>
        <v>0.33643026579507684</v>
      </c>
      <c r="N203" s="29">
        <v>3.2133989807697399E-3</v>
      </c>
      <c r="O203" s="29">
        <f t="shared" si="29"/>
        <v>0.3339906511992734</v>
      </c>
      <c r="P203" s="29">
        <f t="shared" si="30"/>
        <v>0.33680731959472665</v>
      </c>
      <c r="Q203" s="25" t="b">
        <f t="shared" si="31"/>
        <v>0</v>
      </c>
      <c r="R203" s="25" t="b">
        <f t="shared" si="32"/>
        <v>0</v>
      </c>
      <c r="S203" s="25" t="b">
        <f t="shared" si="33"/>
        <v>0</v>
      </c>
      <c r="T203" s="25" t="b">
        <f t="shared" si="34"/>
        <v>1</v>
      </c>
      <c r="U203" s="31" t="b">
        <f t="shared" si="35"/>
        <v>0</v>
      </c>
    </row>
    <row r="204" spans="1:21">
      <c r="A204" s="42">
        <v>30</v>
      </c>
      <c r="B204" s="26">
        <v>0.6</v>
      </c>
      <c r="C204" s="26">
        <v>0.2</v>
      </c>
      <c r="D204" s="27">
        <f t="shared" si="38"/>
        <v>0.39999999999999997</v>
      </c>
      <c r="E204" s="26">
        <v>10</v>
      </c>
      <c r="F204" s="43">
        <v>1000</v>
      </c>
      <c r="G204" s="24" t="str">
        <f t="shared" si="39"/>
        <v>1% percentile</v>
      </c>
      <c r="H204" s="28">
        <v>0.34248100133499998</v>
      </c>
      <c r="I204" s="29">
        <v>0.34254086012000001</v>
      </c>
      <c r="J204" s="30">
        <f t="shared" si="26"/>
        <v>1.7477987031894337E-4</v>
      </c>
      <c r="K204" s="28">
        <v>1.6986554181279701E-3</v>
      </c>
      <c r="L204" s="28">
        <f t="shared" si="27"/>
        <v>0.34099206421276923</v>
      </c>
      <c r="M204" s="28">
        <f t="shared" si="28"/>
        <v>0.34396993845723073</v>
      </c>
      <c r="N204" s="29">
        <v>1.7440303173611399E-3</v>
      </c>
      <c r="O204" s="29">
        <f t="shared" si="29"/>
        <v>0.34101215014497954</v>
      </c>
      <c r="P204" s="29">
        <f t="shared" si="30"/>
        <v>0.34406957009502048</v>
      </c>
      <c r="Q204" s="25" t="b">
        <f t="shared" si="31"/>
        <v>0</v>
      </c>
      <c r="R204" s="25" t="b">
        <f t="shared" si="32"/>
        <v>0</v>
      </c>
      <c r="S204" s="25" t="b">
        <f t="shared" si="33"/>
        <v>0</v>
      </c>
      <c r="T204" s="25" t="b">
        <f t="shared" si="34"/>
        <v>1</v>
      </c>
      <c r="U204" s="31" t="b">
        <f t="shared" si="35"/>
        <v>0</v>
      </c>
    </row>
    <row r="205" spans="1:21">
      <c r="A205" s="42">
        <v>31</v>
      </c>
      <c r="B205" s="26">
        <v>0.7</v>
      </c>
      <c r="C205" s="26">
        <v>0.3</v>
      </c>
      <c r="D205" s="27">
        <f t="shared" si="38"/>
        <v>0.39999999999999997</v>
      </c>
      <c r="E205" s="26">
        <v>2</v>
      </c>
      <c r="F205" s="43">
        <v>50</v>
      </c>
      <c r="G205" s="24" t="str">
        <f t="shared" si="39"/>
        <v>1% percentile</v>
      </c>
      <c r="H205" s="28">
        <v>0.38966015820400002</v>
      </c>
      <c r="I205" s="29">
        <v>0.39512932631100001</v>
      </c>
      <c r="J205" s="30">
        <f t="shared" si="26"/>
        <v>1.403573855794797E-2</v>
      </c>
      <c r="K205" s="28">
        <v>1.9213289190250199E-2</v>
      </c>
      <c r="L205" s="28">
        <f t="shared" si="27"/>
        <v>0.38797603915253015</v>
      </c>
      <c r="M205" s="28">
        <f t="shared" si="28"/>
        <v>0.39134427725546989</v>
      </c>
      <c r="N205" s="29">
        <v>1.6647331130347599E-2</v>
      </c>
      <c r="O205" s="29">
        <f t="shared" si="29"/>
        <v>0.39367012340018492</v>
      </c>
      <c r="P205" s="29">
        <f t="shared" si="30"/>
        <v>0.39658852922181509</v>
      </c>
      <c r="Q205" s="25" t="b">
        <f t="shared" si="31"/>
        <v>0</v>
      </c>
      <c r="R205" s="25" t="b">
        <f t="shared" si="32"/>
        <v>0</v>
      </c>
      <c r="S205" s="25" t="b">
        <f t="shared" si="33"/>
        <v>0</v>
      </c>
      <c r="T205" s="25" t="b">
        <f t="shared" si="34"/>
        <v>0</v>
      </c>
      <c r="U205" s="31" t="b">
        <f t="shared" si="35"/>
        <v>1</v>
      </c>
    </row>
    <row r="206" spans="1:21">
      <c r="A206" s="42">
        <v>32</v>
      </c>
      <c r="B206" s="26">
        <v>0.7</v>
      </c>
      <c r="C206" s="26">
        <v>0.3</v>
      </c>
      <c r="D206" s="27">
        <f t="shared" si="38"/>
        <v>0.39999999999999997</v>
      </c>
      <c r="E206" s="26">
        <v>2</v>
      </c>
      <c r="F206" s="43">
        <v>100</v>
      </c>
      <c r="G206" s="24" t="str">
        <f t="shared" si="39"/>
        <v>1% percentile</v>
      </c>
      <c r="H206" s="28">
        <v>0.41848824833699999</v>
      </c>
      <c r="I206" s="29">
        <v>0.42202433530200001</v>
      </c>
      <c r="J206" s="30">
        <f t="shared" si="26"/>
        <v>8.4496684890240457E-3</v>
      </c>
      <c r="K206" s="28">
        <v>1.15536342569136E-2</v>
      </c>
      <c r="L206" s="28">
        <f t="shared" si="27"/>
        <v>0.41688699632343906</v>
      </c>
      <c r="M206" s="28">
        <f t="shared" si="28"/>
        <v>0.42008950035056092</v>
      </c>
      <c r="N206" s="29">
        <v>1.01721968562417E-2</v>
      </c>
      <c r="O206" s="29">
        <f t="shared" si="29"/>
        <v>0.42061454074418386</v>
      </c>
      <c r="P206" s="29">
        <f t="shared" si="30"/>
        <v>0.42343412985981616</v>
      </c>
      <c r="Q206" s="25" t="b">
        <f t="shared" si="31"/>
        <v>0</v>
      </c>
      <c r="R206" s="25" t="b">
        <f t="shared" si="32"/>
        <v>0</v>
      </c>
      <c r="S206" s="25" t="b">
        <f t="shared" si="33"/>
        <v>0</v>
      </c>
      <c r="T206" s="25" t="b">
        <f t="shared" si="34"/>
        <v>0</v>
      </c>
      <c r="U206" s="31" t="b">
        <f t="shared" si="35"/>
        <v>1</v>
      </c>
    </row>
    <row r="207" spans="1:21">
      <c r="A207" s="42">
        <v>33</v>
      </c>
      <c r="B207" s="26">
        <v>0.7</v>
      </c>
      <c r="C207" s="26">
        <v>0.3</v>
      </c>
      <c r="D207" s="27">
        <f t="shared" si="38"/>
        <v>0.39999999999999997</v>
      </c>
      <c r="E207" s="26">
        <v>2</v>
      </c>
      <c r="F207" s="43">
        <v>250</v>
      </c>
      <c r="G207" s="24" t="str">
        <f t="shared" si="39"/>
        <v>1% percentile</v>
      </c>
      <c r="H207" s="28">
        <v>0.44336320365199999</v>
      </c>
      <c r="I207" s="29">
        <v>0.44554229079000002</v>
      </c>
      <c r="J207" s="30">
        <f t="shared" ref="J207:J270" si="40">IF($H207=0,"-",($I207-$H207)/$H207)</f>
        <v>4.9149029961232651E-3</v>
      </c>
      <c r="K207" s="28">
        <v>7.0257923891871498E-3</v>
      </c>
      <c r="L207" s="28">
        <f t="shared" ref="L207:L270" si="41">$H207-1.96*($K207/IF($F207&lt;=250,IF($F207&lt;=100,IF($F207&lt;=50,SQRT(500),SQRT(200)),SQRT(50)),IF($F207&lt;=500,SQRT(20),SQRT(5))))</f>
        <v>0.4414157533588916</v>
      </c>
      <c r="M207" s="28">
        <f t="shared" ref="M207:M270" si="42">$H207+1.96*($K207/IF($F207&lt;=250,IF($F207&lt;=100,IF($F207&lt;=50,SQRT(500),SQRT(200)),SQRT(50)),IF($F207&lt;=500,SQRT(20),SQRT(5))))</f>
        <v>0.44531065394510838</v>
      </c>
      <c r="N207" s="29">
        <v>6.4352357215160397E-3</v>
      </c>
      <c r="O207" s="29">
        <f t="shared" ref="O207:O270" si="43">$I207-1.96*($N207/IF($F207&lt;=250,IF($F207&lt;=100,IF($F207&lt;=50,SQRT(500),SQRT(200)),SQRT(50)),IF($F207&lt;=500,SQRT(20),SQRT(5))))</f>
        <v>0.4437585344536506</v>
      </c>
      <c r="P207" s="29">
        <f t="shared" ref="P207:P270" si="44">$I207+1.96*($N207/IF($F207&lt;=250,IF($F207&lt;=100,IF($F207&lt;=50,SQRT(500),SQRT(200)),SQRT(50)),IF($F207&lt;=500,SQRT(20),SQRT(5))))</f>
        <v>0.44732604712634944</v>
      </c>
      <c r="Q207" s="25" t="b">
        <f t="shared" ref="Q207:Q270" si="45">IF($I207&lt;$L207,TRUE,FALSE)</f>
        <v>0</v>
      </c>
      <c r="R207" s="25" t="b">
        <f t="shared" ref="R207:R270" si="46">IF(AND($I207&lt;$H207,$I207&gt;=$L207),TRUE,FALSE)</f>
        <v>0</v>
      </c>
      <c r="S207" s="25" t="b">
        <f t="shared" ref="S207:S270" si="47">IF($I207=$H207,TRUE,FALSE)</f>
        <v>0</v>
      </c>
      <c r="T207" s="25" t="b">
        <f t="shared" ref="T207:T270" si="48">IF(AND($I207&gt;$H207,$I207&lt;=$M207),TRUE,FALSE)</f>
        <v>0</v>
      </c>
      <c r="U207" s="31" t="b">
        <f t="shared" ref="U207:U270" si="49">IF($I207&gt;$M207,TRUE,FALSE)</f>
        <v>1</v>
      </c>
    </row>
    <row r="208" spans="1:21">
      <c r="A208" s="42">
        <v>34</v>
      </c>
      <c r="B208" s="26">
        <v>0.7</v>
      </c>
      <c r="C208" s="26">
        <v>0.3</v>
      </c>
      <c r="D208" s="27">
        <f t="shared" si="38"/>
        <v>0.39999999999999997</v>
      </c>
      <c r="E208" s="26">
        <v>2</v>
      </c>
      <c r="F208" s="43">
        <v>500</v>
      </c>
      <c r="G208" s="24" t="str">
        <f t="shared" si="39"/>
        <v>1% percentile</v>
      </c>
      <c r="H208" s="28">
        <v>0.45764106733499998</v>
      </c>
      <c r="I208" s="29">
        <v>0.45861453360299997</v>
      </c>
      <c r="J208" s="30">
        <f t="shared" si="40"/>
        <v>2.127139230901666E-3</v>
      </c>
      <c r="K208" s="28">
        <v>3.1250947365975899E-3</v>
      </c>
      <c r="L208" s="28">
        <f t="shared" si="41"/>
        <v>0.4562714341786368</v>
      </c>
      <c r="M208" s="28">
        <f t="shared" si="42"/>
        <v>0.45901070049136317</v>
      </c>
      <c r="N208" s="29">
        <v>2.6476163144442599E-3</v>
      </c>
      <c r="O208" s="29">
        <f t="shared" si="43"/>
        <v>0.45745416459174276</v>
      </c>
      <c r="P208" s="29">
        <f t="shared" si="44"/>
        <v>0.45977490261425719</v>
      </c>
      <c r="Q208" s="25" t="b">
        <f t="shared" si="45"/>
        <v>0</v>
      </c>
      <c r="R208" s="25" t="b">
        <f t="shared" si="46"/>
        <v>0</v>
      </c>
      <c r="S208" s="25" t="b">
        <f t="shared" si="47"/>
        <v>0</v>
      </c>
      <c r="T208" s="25" t="b">
        <f t="shared" si="48"/>
        <v>1</v>
      </c>
      <c r="U208" s="31" t="b">
        <f t="shared" si="49"/>
        <v>0</v>
      </c>
    </row>
    <row r="209" spans="1:21">
      <c r="A209" s="42">
        <v>35</v>
      </c>
      <c r="B209" s="26">
        <v>0.7</v>
      </c>
      <c r="C209" s="26">
        <v>0.3</v>
      </c>
      <c r="D209" s="27">
        <f t="shared" si="38"/>
        <v>0.39999999999999997</v>
      </c>
      <c r="E209" s="26">
        <v>2</v>
      </c>
      <c r="F209" s="43">
        <v>1000</v>
      </c>
      <c r="G209" s="24" t="str">
        <f t="shared" si="39"/>
        <v>1% percentile</v>
      </c>
      <c r="H209" s="28">
        <v>0.46770163092</v>
      </c>
      <c r="I209" s="29">
        <v>0.46855831905099998</v>
      </c>
      <c r="J209" s="30">
        <f t="shared" si="40"/>
        <v>1.8316979765813962E-3</v>
      </c>
      <c r="K209" s="28">
        <v>3.0531017280751101E-3</v>
      </c>
      <c r="L209" s="28">
        <f t="shared" si="41"/>
        <v>0.4650254692615704</v>
      </c>
      <c r="M209" s="28">
        <f t="shared" si="42"/>
        <v>0.4703777925784296</v>
      </c>
      <c r="N209" s="29">
        <v>2.30424359114664E-3</v>
      </c>
      <c r="O209" s="29">
        <f t="shared" si="43"/>
        <v>0.4665385604908433</v>
      </c>
      <c r="P209" s="29">
        <f t="shared" si="44"/>
        <v>0.47057807761115666</v>
      </c>
      <c r="Q209" s="25" t="b">
        <f t="shared" si="45"/>
        <v>0</v>
      </c>
      <c r="R209" s="25" t="b">
        <f t="shared" si="46"/>
        <v>0</v>
      </c>
      <c r="S209" s="25" t="b">
        <f t="shared" si="47"/>
        <v>0</v>
      </c>
      <c r="T209" s="25" t="b">
        <f t="shared" si="48"/>
        <v>1</v>
      </c>
      <c r="U209" s="31" t="b">
        <f t="shared" si="49"/>
        <v>0</v>
      </c>
    </row>
    <row r="210" spans="1:21">
      <c r="A210" s="42">
        <v>36</v>
      </c>
      <c r="B210" s="26">
        <v>0.7</v>
      </c>
      <c r="C210" s="26">
        <v>0.3</v>
      </c>
      <c r="D210" s="27">
        <f t="shared" si="38"/>
        <v>0.39999999999999997</v>
      </c>
      <c r="E210" s="26">
        <v>10</v>
      </c>
      <c r="F210" s="43">
        <v>50</v>
      </c>
      <c r="G210" s="24" t="str">
        <f t="shared" si="39"/>
        <v>1% percentile</v>
      </c>
      <c r="H210" s="28">
        <v>0.39653337358200003</v>
      </c>
      <c r="I210" s="29">
        <v>0.39809291362100002</v>
      </c>
      <c r="J210" s="30">
        <f t="shared" si="40"/>
        <v>3.9329351396383662E-3</v>
      </c>
      <c r="K210" s="28">
        <v>1.6127227736028E-2</v>
      </c>
      <c r="L210" s="28">
        <f t="shared" si="41"/>
        <v>0.39511975974374997</v>
      </c>
      <c r="M210" s="28">
        <f t="shared" si="42"/>
        <v>0.39794698742025009</v>
      </c>
      <c r="N210" s="29">
        <v>1.52097667619329E-2</v>
      </c>
      <c r="O210" s="29">
        <f t="shared" si="43"/>
        <v>0.39675971878285737</v>
      </c>
      <c r="P210" s="29">
        <f t="shared" si="44"/>
        <v>0.39942610845914267</v>
      </c>
      <c r="Q210" s="25" t="b">
        <f t="shared" si="45"/>
        <v>0</v>
      </c>
      <c r="R210" s="25" t="b">
        <f t="shared" si="46"/>
        <v>0</v>
      </c>
      <c r="S210" s="25" t="b">
        <f t="shared" si="47"/>
        <v>0</v>
      </c>
      <c r="T210" s="25" t="b">
        <f t="shared" si="48"/>
        <v>0</v>
      </c>
      <c r="U210" s="31" t="b">
        <f t="shared" si="49"/>
        <v>1</v>
      </c>
    </row>
    <row r="211" spans="1:21">
      <c r="A211" s="42">
        <v>37</v>
      </c>
      <c r="B211" s="26">
        <v>0.7</v>
      </c>
      <c r="C211" s="26">
        <v>0.3</v>
      </c>
      <c r="D211" s="27">
        <f t="shared" si="38"/>
        <v>0.39999999999999997</v>
      </c>
      <c r="E211" s="26">
        <v>10</v>
      </c>
      <c r="F211" s="43">
        <v>100</v>
      </c>
      <c r="G211" s="24" t="str">
        <f t="shared" si="39"/>
        <v>1% percentile</v>
      </c>
      <c r="H211" s="28">
        <v>0.42197339822699997</v>
      </c>
      <c r="I211" s="29">
        <v>0.42309459328999999</v>
      </c>
      <c r="J211" s="30">
        <f t="shared" si="40"/>
        <v>2.6570278309270769E-3</v>
      </c>
      <c r="K211" s="28">
        <v>9.9087593755563409E-3</v>
      </c>
      <c r="L211" s="28">
        <f t="shared" si="41"/>
        <v>0.42060011424127003</v>
      </c>
      <c r="M211" s="28">
        <f t="shared" si="42"/>
        <v>0.42334668221272992</v>
      </c>
      <c r="N211" s="29">
        <v>9.3265345396207205E-3</v>
      </c>
      <c r="O211" s="29">
        <f t="shared" si="43"/>
        <v>0.42180200154968445</v>
      </c>
      <c r="P211" s="29">
        <f t="shared" si="44"/>
        <v>0.42438718503031553</v>
      </c>
      <c r="Q211" s="25" t="b">
        <f t="shared" si="45"/>
        <v>0</v>
      </c>
      <c r="R211" s="25" t="b">
        <f t="shared" si="46"/>
        <v>0</v>
      </c>
      <c r="S211" s="25" t="b">
        <f t="shared" si="47"/>
        <v>0</v>
      </c>
      <c r="T211" s="25" t="b">
        <f t="shared" si="48"/>
        <v>1</v>
      </c>
      <c r="U211" s="31" t="b">
        <f t="shared" si="49"/>
        <v>0</v>
      </c>
    </row>
    <row r="212" spans="1:21">
      <c r="A212" s="42">
        <v>38</v>
      </c>
      <c r="B212" s="26">
        <v>0.7</v>
      </c>
      <c r="C212" s="26">
        <v>0.3</v>
      </c>
      <c r="D212" s="27">
        <f t="shared" si="38"/>
        <v>0.39999999999999997</v>
      </c>
      <c r="E212" s="26">
        <v>10</v>
      </c>
      <c r="F212" s="43">
        <v>250</v>
      </c>
      <c r="G212" s="24" t="str">
        <f t="shared" si="39"/>
        <v>1% percentile</v>
      </c>
      <c r="H212" s="28">
        <v>0.44511860962100003</v>
      </c>
      <c r="I212" s="29">
        <v>0.445462412054</v>
      </c>
      <c r="J212" s="30">
        <f t="shared" si="40"/>
        <v>7.7238386706120156E-4</v>
      </c>
      <c r="K212" s="28">
        <v>6.2022867301184097E-3</v>
      </c>
      <c r="L212" s="28">
        <f t="shared" si="41"/>
        <v>0.44339942345075384</v>
      </c>
      <c r="M212" s="28">
        <f t="shared" si="42"/>
        <v>0.44683779579124622</v>
      </c>
      <c r="N212" s="29">
        <v>6.1090292625082003E-3</v>
      </c>
      <c r="O212" s="29">
        <f t="shared" si="43"/>
        <v>0.44376907553494926</v>
      </c>
      <c r="P212" s="29">
        <f t="shared" si="44"/>
        <v>0.44715574857305074</v>
      </c>
      <c r="Q212" s="25" t="b">
        <f t="shared" si="45"/>
        <v>0</v>
      </c>
      <c r="R212" s="25" t="b">
        <f t="shared" si="46"/>
        <v>0</v>
      </c>
      <c r="S212" s="25" t="b">
        <f t="shared" si="47"/>
        <v>0</v>
      </c>
      <c r="T212" s="25" t="b">
        <f t="shared" si="48"/>
        <v>1</v>
      </c>
      <c r="U212" s="31" t="b">
        <f t="shared" si="49"/>
        <v>0</v>
      </c>
    </row>
    <row r="213" spans="1:21">
      <c r="A213" s="42">
        <v>39</v>
      </c>
      <c r="B213" s="26">
        <v>0.7</v>
      </c>
      <c r="C213" s="26">
        <v>0.3</v>
      </c>
      <c r="D213" s="27">
        <f t="shared" si="38"/>
        <v>0.39999999999999997</v>
      </c>
      <c r="E213" s="26">
        <v>10</v>
      </c>
      <c r="F213" s="43">
        <v>500</v>
      </c>
      <c r="G213" s="24" t="str">
        <f t="shared" si="39"/>
        <v>1% percentile</v>
      </c>
      <c r="H213" s="28">
        <v>0.45827377055700003</v>
      </c>
      <c r="I213" s="29">
        <v>0.45884829790800002</v>
      </c>
      <c r="J213" s="30">
        <f t="shared" si="40"/>
        <v>1.2536771421626423E-3</v>
      </c>
      <c r="K213" s="28">
        <v>3.0464335798763699E-3</v>
      </c>
      <c r="L213" s="28">
        <f t="shared" si="41"/>
        <v>0.45693861217258586</v>
      </c>
      <c r="M213" s="28">
        <f t="shared" si="42"/>
        <v>0.4596089289414142</v>
      </c>
      <c r="N213" s="29">
        <v>2.5241540916225999E-3</v>
      </c>
      <c r="O213" s="29">
        <f t="shared" si="43"/>
        <v>0.45774203860162777</v>
      </c>
      <c r="P213" s="29">
        <f t="shared" si="44"/>
        <v>0.45995455721437228</v>
      </c>
      <c r="Q213" s="25" t="b">
        <f t="shared" si="45"/>
        <v>0</v>
      </c>
      <c r="R213" s="25" t="b">
        <f t="shared" si="46"/>
        <v>0</v>
      </c>
      <c r="S213" s="25" t="b">
        <f t="shared" si="47"/>
        <v>0</v>
      </c>
      <c r="T213" s="25" t="b">
        <f t="shared" si="48"/>
        <v>1</v>
      </c>
      <c r="U213" s="31" t="b">
        <f t="shared" si="49"/>
        <v>0</v>
      </c>
    </row>
    <row r="214" spans="1:21">
      <c r="A214" s="42">
        <v>40</v>
      </c>
      <c r="B214" s="26">
        <v>0.7</v>
      </c>
      <c r="C214" s="26">
        <v>0.3</v>
      </c>
      <c r="D214" s="27">
        <f t="shared" si="38"/>
        <v>0.39999999999999997</v>
      </c>
      <c r="E214" s="26">
        <v>10</v>
      </c>
      <c r="F214" s="43">
        <v>1000</v>
      </c>
      <c r="G214" s="24" t="str">
        <f t="shared" si="39"/>
        <v>1% percentile</v>
      </c>
      <c r="H214" s="28">
        <v>0.46782115823800002</v>
      </c>
      <c r="I214" s="29">
        <v>0.46807328588199998</v>
      </c>
      <c r="J214" s="30">
        <f t="shared" si="40"/>
        <v>5.389402329504891E-4</v>
      </c>
      <c r="K214" s="28">
        <v>2.5542133264169101E-3</v>
      </c>
      <c r="L214" s="28">
        <f t="shared" si="41"/>
        <v>0.46558229154425362</v>
      </c>
      <c r="M214" s="28">
        <f t="shared" si="42"/>
        <v>0.47006002493174642</v>
      </c>
      <c r="N214" s="29">
        <v>2.7200571943595902E-3</v>
      </c>
      <c r="O214" s="29">
        <f t="shared" si="43"/>
        <v>0.465689050628604</v>
      </c>
      <c r="P214" s="29">
        <f t="shared" si="44"/>
        <v>0.47045752113539596</v>
      </c>
      <c r="Q214" s="25" t="b">
        <f t="shared" si="45"/>
        <v>0</v>
      </c>
      <c r="R214" s="25" t="b">
        <f t="shared" si="46"/>
        <v>0</v>
      </c>
      <c r="S214" s="25" t="b">
        <f t="shared" si="47"/>
        <v>0</v>
      </c>
      <c r="T214" s="25" t="b">
        <f t="shared" si="48"/>
        <v>1</v>
      </c>
      <c r="U214" s="31" t="b">
        <f t="shared" si="49"/>
        <v>0</v>
      </c>
    </row>
    <row r="215" spans="1:21">
      <c r="A215" s="42">
        <v>41</v>
      </c>
      <c r="B215" s="26">
        <v>0.8</v>
      </c>
      <c r="C215" s="26">
        <v>0.4</v>
      </c>
      <c r="D215" s="27">
        <f t="shared" si="38"/>
        <v>0.4</v>
      </c>
      <c r="E215" s="26">
        <v>2</v>
      </c>
      <c r="F215" s="43">
        <v>50</v>
      </c>
      <c r="G215" s="24" t="str">
        <f t="shared" si="39"/>
        <v>1% percentile</v>
      </c>
      <c r="H215" s="28">
        <v>0.51785924354299995</v>
      </c>
      <c r="I215" s="29">
        <v>0.52554368007399999</v>
      </c>
      <c r="J215" s="30">
        <f t="shared" si="40"/>
        <v>1.483885172817615E-2</v>
      </c>
      <c r="K215" s="28">
        <v>2.3503075378144701E-2</v>
      </c>
      <c r="L215" s="28">
        <f t="shared" si="41"/>
        <v>0.51579910815334729</v>
      </c>
      <c r="M215" s="28">
        <f t="shared" si="42"/>
        <v>0.51991937893265261</v>
      </c>
      <c r="N215" s="29">
        <v>1.95911605818797E-2</v>
      </c>
      <c r="O215" s="29">
        <f t="shared" si="43"/>
        <v>0.5238264391346874</v>
      </c>
      <c r="P215" s="29">
        <f t="shared" si="44"/>
        <v>0.52726092101331257</v>
      </c>
      <c r="Q215" s="25" t="b">
        <f t="shared" si="45"/>
        <v>0</v>
      </c>
      <c r="R215" s="25" t="b">
        <f t="shared" si="46"/>
        <v>0</v>
      </c>
      <c r="S215" s="25" t="b">
        <f t="shared" si="47"/>
        <v>0</v>
      </c>
      <c r="T215" s="25" t="b">
        <f t="shared" si="48"/>
        <v>0</v>
      </c>
      <c r="U215" s="31" t="b">
        <f t="shared" si="49"/>
        <v>1</v>
      </c>
    </row>
    <row r="216" spans="1:21">
      <c r="A216" s="42">
        <v>42</v>
      </c>
      <c r="B216" s="26">
        <v>0.8</v>
      </c>
      <c r="C216" s="26">
        <v>0.4</v>
      </c>
      <c r="D216" s="27">
        <f t="shared" si="38"/>
        <v>0.4</v>
      </c>
      <c r="E216" s="26">
        <v>2</v>
      </c>
      <c r="F216" s="43">
        <v>100</v>
      </c>
      <c r="G216" s="24" t="str">
        <f t="shared" si="39"/>
        <v>1% percentile</v>
      </c>
      <c r="H216" s="28">
        <v>0.55285888402799999</v>
      </c>
      <c r="I216" s="29">
        <v>0.55836436969699998</v>
      </c>
      <c r="J216" s="30">
        <f t="shared" si="40"/>
        <v>9.9582114497072435E-3</v>
      </c>
      <c r="K216" s="28">
        <v>1.31075027340252E-2</v>
      </c>
      <c r="L216" s="28">
        <f t="shared" si="41"/>
        <v>0.55104227683074047</v>
      </c>
      <c r="M216" s="28">
        <f t="shared" si="42"/>
        <v>0.5546754912252595</v>
      </c>
      <c r="N216" s="29">
        <v>1.1079723310479E-2</v>
      </c>
      <c r="O216" s="29">
        <f t="shared" si="43"/>
        <v>0.55682879838964394</v>
      </c>
      <c r="P216" s="29">
        <f t="shared" si="44"/>
        <v>0.55989994100435603</v>
      </c>
      <c r="Q216" s="25" t="b">
        <f t="shared" si="45"/>
        <v>0</v>
      </c>
      <c r="R216" s="25" t="b">
        <f t="shared" si="46"/>
        <v>0</v>
      </c>
      <c r="S216" s="25" t="b">
        <f t="shared" si="47"/>
        <v>0</v>
      </c>
      <c r="T216" s="25" t="b">
        <f t="shared" si="48"/>
        <v>0</v>
      </c>
      <c r="U216" s="31" t="b">
        <f t="shared" si="49"/>
        <v>1</v>
      </c>
    </row>
    <row r="217" spans="1:21">
      <c r="A217" s="42">
        <v>43</v>
      </c>
      <c r="B217" s="26">
        <v>0.8</v>
      </c>
      <c r="C217" s="26">
        <v>0.4</v>
      </c>
      <c r="D217" s="27">
        <f t="shared" si="38"/>
        <v>0.4</v>
      </c>
      <c r="E217" s="26">
        <v>2</v>
      </c>
      <c r="F217" s="43">
        <v>250</v>
      </c>
      <c r="G217" s="24" t="str">
        <f t="shared" si="39"/>
        <v>1% percentile</v>
      </c>
      <c r="H217" s="28">
        <v>0.58517677071999996</v>
      </c>
      <c r="I217" s="29">
        <v>0.58713177219400003</v>
      </c>
      <c r="J217" s="30">
        <f t="shared" si="40"/>
        <v>3.3408733425878208E-3</v>
      </c>
      <c r="K217" s="28">
        <v>6.9656027948066402E-3</v>
      </c>
      <c r="L217" s="28">
        <f t="shared" si="41"/>
        <v>0.58324600413126615</v>
      </c>
      <c r="M217" s="28">
        <f t="shared" si="42"/>
        <v>0.58710753730873377</v>
      </c>
      <c r="N217" s="29">
        <v>6.6161187811006397E-3</v>
      </c>
      <c r="O217" s="29">
        <f t="shared" si="43"/>
        <v>0.58529787763154129</v>
      </c>
      <c r="P217" s="29">
        <f t="shared" si="44"/>
        <v>0.58896566675645878</v>
      </c>
      <c r="Q217" s="25" t="b">
        <f t="shared" si="45"/>
        <v>0</v>
      </c>
      <c r="R217" s="25" t="b">
        <f t="shared" si="46"/>
        <v>0</v>
      </c>
      <c r="S217" s="25" t="b">
        <f t="shared" si="47"/>
        <v>0</v>
      </c>
      <c r="T217" s="25" t="b">
        <f t="shared" si="48"/>
        <v>0</v>
      </c>
      <c r="U217" s="31" t="b">
        <f t="shared" si="49"/>
        <v>1</v>
      </c>
    </row>
    <row r="218" spans="1:21">
      <c r="A218" s="42">
        <v>44</v>
      </c>
      <c r="B218" s="26">
        <v>0.8</v>
      </c>
      <c r="C218" s="26">
        <v>0.4</v>
      </c>
      <c r="D218" s="27">
        <f t="shared" si="38"/>
        <v>0.4</v>
      </c>
      <c r="E218" s="26">
        <v>2</v>
      </c>
      <c r="F218" s="43">
        <v>500</v>
      </c>
      <c r="G218" s="24" t="str">
        <f t="shared" si="39"/>
        <v>1% percentile</v>
      </c>
      <c r="H218" s="28">
        <v>0.599955935642</v>
      </c>
      <c r="I218" s="29">
        <v>0.60103538040500004</v>
      </c>
      <c r="J218" s="30">
        <f t="shared" si="40"/>
        <v>1.7992067398165605E-3</v>
      </c>
      <c r="K218" s="28">
        <v>4.15614080519368E-3</v>
      </c>
      <c r="L218" s="28">
        <f t="shared" si="41"/>
        <v>0.59813442662256311</v>
      </c>
      <c r="M218" s="28">
        <f t="shared" si="42"/>
        <v>0.6017774446614369</v>
      </c>
      <c r="N218" s="29">
        <v>3.73315792328964E-3</v>
      </c>
      <c r="O218" s="29">
        <f t="shared" si="43"/>
        <v>0.5993992518071054</v>
      </c>
      <c r="P218" s="29">
        <f t="shared" si="44"/>
        <v>0.60267150900289468</v>
      </c>
      <c r="Q218" s="25" t="b">
        <f t="shared" si="45"/>
        <v>0</v>
      </c>
      <c r="R218" s="25" t="b">
        <f t="shared" si="46"/>
        <v>0</v>
      </c>
      <c r="S218" s="25" t="b">
        <f t="shared" si="47"/>
        <v>0</v>
      </c>
      <c r="T218" s="25" t="b">
        <f t="shared" si="48"/>
        <v>1</v>
      </c>
      <c r="U218" s="31" t="b">
        <f t="shared" si="49"/>
        <v>0</v>
      </c>
    </row>
    <row r="219" spans="1:21">
      <c r="A219" s="42">
        <v>45</v>
      </c>
      <c r="B219" s="26">
        <v>0.8</v>
      </c>
      <c r="C219" s="26">
        <v>0.4</v>
      </c>
      <c r="D219" s="27">
        <f t="shared" si="38"/>
        <v>0.4</v>
      </c>
      <c r="E219" s="26">
        <v>2</v>
      </c>
      <c r="F219" s="43">
        <v>1000</v>
      </c>
      <c r="G219" s="24" t="str">
        <f t="shared" si="39"/>
        <v>1% percentile</v>
      </c>
      <c r="H219" s="28">
        <v>0.613288968943</v>
      </c>
      <c r="I219" s="29">
        <v>0.61390579966000003</v>
      </c>
      <c r="J219" s="30">
        <f t="shared" si="40"/>
        <v>1.0057750069484075E-3</v>
      </c>
      <c r="K219" s="28">
        <v>1.7165462841779999E-3</v>
      </c>
      <c r="L219" s="28">
        <f t="shared" si="41"/>
        <v>0.61178434978524487</v>
      </c>
      <c r="M219" s="28">
        <f t="shared" si="42"/>
        <v>0.61479358810075513</v>
      </c>
      <c r="N219" s="29">
        <v>1.4764283048147901E-3</v>
      </c>
      <c r="O219" s="29">
        <f t="shared" si="43"/>
        <v>0.6126116531910395</v>
      </c>
      <c r="P219" s="29">
        <f t="shared" si="44"/>
        <v>0.61519994612896056</v>
      </c>
      <c r="Q219" s="25" t="b">
        <f t="shared" si="45"/>
        <v>0</v>
      </c>
      <c r="R219" s="25" t="b">
        <f t="shared" si="46"/>
        <v>0</v>
      </c>
      <c r="S219" s="25" t="b">
        <f t="shared" si="47"/>
        <v>0</v>
      </c>
      <c r="T219" s="25" t="b">
        <f t="shared" si="48"/>
        <v>1</v>
      </c>
      <c r="U219" s="31" t="b">
        <f t="shared" si="49"/>
        <v>0</v>
      </c>
    </row>
    <row r="220" spans="1:21">
      <c r="A220" s="42">
        <v>46</v>
      </c>
      <c r="B220" s="26">
        <v>0.8</v>
      </c>
      <c r="C220" s="26">
        <v>0.4</v>
      </c>
      <c r="D220" s="27">
        <f t="shared" si="38"/>
        <v>0.4</v>
      </c>
      <c r="E220" s="26">
        <v>10</v>
      </c>
      <c r="F220" s="43">
        <v>50</v>
      </c>
      <c r="G220" s="24" t="str">
        <f t="shared" si="39"/>
        <v>1% percentile</v>
      </c>
      <c r="H220" s="28">
        <v>0.52485029008700002</v>
      </c>
      <c r="I220" s="29">
        <v>0.52676795288099998</v>
      </c>
      <c r="J220" s="30">
        <f t="shared" si="40"/>
        <v>3.6537329410298862E-3</v>
      </c>
      <c r="K220" s="28">
        <v>1.9716601664530799E-2</v>
      </c>
      <c r="L220" s="28">
        <f t="shared" si="41"/>
        <v>0.52312205375199872</v>
      </c>
      <c r="M220" s="28">
        <f t="shared" si="42"/>
        <v>0.52657852642200131</v>
      </c>
      <c r="N220" s="29">
        <v>1.8710762069813099E-2</v>
      </c>
      <c r="O220" s="29">
        <f t="shared" si="43"/>
        <v>0.52512788227376206</v>
      </c>
      <c r="P220" s="29">
        <f t="shared" si="44"/>
        <v>0.5284080234882379</v>
      </c>
      <c r="Q220" s="25" t="b">
        <f t="shared" si="45"/>
        <v>0</v>
      </c>
      <c r="R220" s="25" t="b">
        <f t="shared" si="46"/>
        <v>0</v>
      </c>
      <c r="S220" s="25" t="b">
        <f t="shared" si="47"/>
        <v>0</v>
      </c>
      <c r="T220" s="25" t="b">
        <f t="shared" si="48"/>
        <v>0</v>
      </c>
      <c r="U220" s="31" t="b">
        <f t="shared" si="49"/>
        <v>1</v>
      </c>
    </row>
    <row r="221" spans="1:21">
      <c r="A221" s="42">
        <v>47</v>
      </c>
      <c r="B221" s="26">
        <v>0.8</v>
      </c>
      <c r="C221" s="26">
        <v>0.4</v>
      </c>
      <c r="D221" s="27">
        <f t="shared" si="38"/>
        <v>0.4</v>
      </c>
      <c r="E221" s="26">
        <v>10</v>
      </c>
      <c r="F221" s="43">
        <v>100</v>
      </c>
      <c r="G221" s="24" t="str">
        <f t="shared" si="39"/>
        <v>1% percentile</v>
      </c>
      <c r="H221" s="28">
        <v>0.55721819778199999</v>
      </c>
      <c r="I221" s="29">
        <v>0.55853044706900001</v>
      </c>
      <c r="J221" s="30">
        <f t="shared" si="40"/>
        <v>2.3550007738860901E-3</v>
      </c>
      <c r="K221" s="28">
        <v>1.21856145022956E-2</v>
      </c>
      <c r="L221" s="28">
        <f t="shared" si="41"/>
        <v>0.55552935777509027</v>
      </c>
      <c r="M221" s="28">
        <f t="shared" si="42"/>
        <v>0.55890703778890971</v>
      </c>
      <c r="N221" s="29">
        <v>1.1429015112476199E-2</v>
      </c>
      <c r="O221" s="29">
        <f t="shared" si="43"/>
        <v>0.55694646638769019</v>
      </c>
      <c r="P221" s="29">
        <f t="shared" si="44"/>
        <v>0.56011442775030984</v>
      </c>
      <c r="Q221" s="25" t="b">
        <f t="shared" si="45"/>
        <v>0</v>
      </c>
      <c r="R221" s="25" t="b">
        <f t="shared" si="46"/>
        <v>0</v>
      </c>
      <c r="S221" s="25" t="b">
        <f t="shared" si="47"/>
        <v>0</v>
      </c>
      <c r="T221" s="25" t="b">
        <f t="shared" si="48"/>
        <v>1</v>
      </c>
      <c r="U221" s="31" t="b">
        <f t="shared" si="49"/>
        <v>0</v>
      </c>
    </row>
    <row r="222" spans="1:21">
      <c r="A222" s="42">
        <v>48</v>
      </c>
      <c r="B222" s="26">
        <v>0.8</v>
      </c>
      <c r="C222" s="26">
        <v>0.4</v>
      </c>
      <c r="D222" s="27">
        <f t="shared" si="38"/>
        <v>0.4</v>
      </c>
      <c r="E222" s="26">
        <v>10</v>
      </c>
      <c r="F222" s="43">
        <v>250</v>
      </c>
      <c r="G222" s="24" t="str">
        <f t="shared" si="39"/>
        <v>1% percentile</v>
      </c>
      <c r="H222" s="28">
        <v>0.58820689716499996</v>
      </c>
      <c r="I222" s="29">
        <v>0.588278877674</v>
      </c>
      <c r="J222" s="30">
        <f t="shared" si="40"/>
        <v>1.223727728235807E-4</v>
      </c>
      <c r="K222" s="28">
        <v>6.4502085878709401E-3</v>
      </c>
      <c r="L222" s="28">
        <f t="shared" si="41"/>
        <v>0.58641899056183988</v>
      </c>
      <c r="M222" s="28">
        <f t="shared" si="42"/>
        <v>0.58999480376816005</v>
      </c>
      <c r="N222" s="29">
        <v>6.0982490676193902E-3</v>
      </c>
      <c r="O222" s="29">
        <f t="shared" si="43"/>
        <v>0.58658852927252136</v>
      </c>
      <c r="P222" s="29">
        <f t="shared" si="44"/>
        <v>0.58996922607547864</v>
      </c>
      <c r="Q222" s="25" t="b">
        <f t="shared" si="45"/>
        <v>0</v>
      </c>
      <c r="R222" s="25" t="b">
        <f t="shared" si="46"/>
        <v>0</v>
      </c>
      <c r="S222" s="25" t="b">
        <f t="shared" si="47"/>
        <v>0</v>
      </c>
      <c r="T222" s="25" t="b">
        <f t="shared" si="48"/>
        <v>1</v>
      </c>
      <c r="U222" s="31" t="b">
        <f t="shared" si="49"/>
        <v>0</v>
      </c>
    </row>
    <row r="223" spans="1:21">
      <c r="A223" s="42">
        <v>49</v>
      </c>
      <c r="B223" s="26">
        <v>0.8</v>
      </c>
      <c r="C223" s="26">
        <v>0.4</v>
      </c>
      <c r="D223" s="27">
        <f t="shared" si="38"/>
        <v>0.4</v>
      </c>
      <c r="E223" s="26">
        <v>10</v>
      </c>
      <c r="F223" s="43">
        <v>500</v>
      </c>
      <c r="G223" s="24" t="str">
        <f t="shared" si="39"/>
        <v>1% percentile</v>
      </c>
      <c r="H223" s="28">
        <v>0.60256216704900001</v>
      </c>
      <c r="I223" s="29">
        <v>0.60302122722499996</v>
      </c>
      <c r="J223" s="30">
        <f t="shared" si="40"/>
        <v>7.6184699455685782E-4</v>
      </c>
      <c r="K223" s="28">
        <v>2.7696788518773302E-3</v>
      </c>
      <c r="L223" s="28">
        <f t="shared" si="41"/>
        <v>0.60134830177202636</v>
      </c>
      <c r="M223" s="28">
        <f t="shared" si="42"/>
        <v>0.60377603232597366</v>
      </c>
      <c r="N223" s="29">
        <v>2.8729546351579502E-3</v>
      </c>
      <c r="O223" s="29">
        <f t="shared" si="43"/>
        <v>0.60176209934034464</v>
      </c>
      <c r="P223" s="29">
        <f t="shared" si="44"/>
        <v>0.60428035510965528</v>
      </c>
      <c r="Q223" s="25" t="b">
        <f t="shared" si="45"/>
        <v>0</v>
      </c>
      <c r="R223" s="25" t="b">
        <f t="shared" si="46"/>
        <v>0</v>
      </c>
      <c r="S223" s="25" t="b">
        <f t="shared" si="47"/>
        <v>0</v>
      </c>
      <c r="T223" s="25" t="b">
        <f t="shared" si="48"/>
        <v>1</v>
      </c>
      <c r="U223" s="31" t="b">
        <f t="shared" si="49"/>
        <v>0</v>
      </c>
    </row>
    <row r="224" spans="1:21">
      <c r="A224" s="42">
        <v>50</v>
      </c>
      <c r="B224" s="26">
        <v>0.8</v>
      </c>
      <c r="C224" s="26">
        <v>0.4</v>
      </c>
      <c r="D224" s="27">
        <f t="shared" si="38"/>
        <v>0.4</v>
      </c>
      <c r="E224" s="26">
        <v>10</v>
      </c>
      <c r="F224" s="43">
        <v>1000</v>
      </c>
      <c r="G224" s="24" t="str">
        <f t="shared" si="39"/>
        <v>1% percentile</v>
      </c>
      <c r="H224" s="28">
        <v>0.61394609735600003</v>
      </c>
      <c r="I224" s="29">
        <v>0.61441347244900002</v>
      </c>
      <c r="J224" s="30">
        <f t="shared" si="40"/>
        <v>7.6126405072492653E-4</v>
      </c>
      <c r="K224" s="28">
        <v>2.2888948449879E-3</v>
      </c>
      <c r="L224" s="28">
        <f t="shared" si="41"/>
        <v>0.61193979256503728</v>
      </c>
      <c r="M224" s="28">
        <f t="shared" si="42"/>
        <v>0.61595240214696279</v>
      </c>
      <c r="N224" s="29">
        <v>2.3851567565556699E-3</v>
      </c>
      <c r="O224" s="29">
        <f t="shared" si="43"/>
        <v>0.61232279037229664</v>
      </c>
      <c r="P224" s="29">
        <f t="shared" si="44"/>
        <v>0.6165041545257034</v>
      </c>
      <c r="Q224" s="25" t="b">
        <f t="shared" si="45"/>
        <v>0</v>
      </c>
      <c r="R224" s="25" t="b">
        <f t="shared" si="46"/>
        <v>0</v>
      </c>
      <c r="S224" s="25" t="b">
        <f t="shared" si="47"/>
        <v>0</v>
      </c>
      <c r="T224" s="25" t="b">
        <f t="shared" si="48"/>
        <v>1</v>
      </c>
      <c r="U224" s="31" t="b">
        <f t="shared" si="49"/>
        <v>0</v>
      </c>
    </row>
    <row r="225" spans="1:21">
      <c r="A225" s="42">
        <v>51</v>
      </c>
      <c r="B225" s="26">
        <v>0.9</v>
      </c>
      <c r="C225" s="26">
        <v>0.1</v>
      </c>
      <c r="D225" s="27">
        <f t="shared" si="38"/>
        <v>0.8</v>
      </c>
      <c r="E225" s="26">
        <v>2</v>
      </c>
      <c r="F225" s="43">
        <v>50</v>
      </c>
      <c r="G225" s="24" t="str">
        <f t="shared" si="39"/>
        <v>1% percentile</v>
      </c>
      <c r="H225" s="28">
        <v>0.60676352823799995</v>
      </c>
      <c r="I225" s="29">
        <v>0.621501829073</v>
      </c>
      <c r="J225" s="30">
        <f t="shared" si="40"/>
        <v>2.4290024283099339E-2</v>
      </c>
      <c r="K225" s="28">
        <v>4.3603952267506602E-2</v>
      </c>
      <c r="L225" s="28">
        <f t="shared" si="41"/>
        <v>0.60294147330477421</v>
      </c>
      <c r="M225" s="28">
        <f t="shared" si="42"/>
        <v>0.61058558317122569</v>
      </c>
      <c r="N225" s="29">
        <v>3.5141704802411397E-2</v>
      </c>
      <c r="O225" s="29">
        <f t="shared" si="43"/>
        <v>0.61842152283428986</v>
      </c>
      <c r="P225" s="29">
        <f t="shared" si="44"/>
        <v>0.62458213531171014</v>
      </c>
      <c r="Q225" s="25" t="b">
        <f t="shared" si="45"/>
        <v>0</v>
      </c>
      <c r="R225" s="25" t="b">
        <f t="shared" si="46"/>
        <v>0</v>
      </c>
      <c r="S225" s="25" t="b">
        <f t="shared" si="47"/>
        <v>0</v>
      </c>
      <c r="T225" s="25" t="b">
        <f t="shared" si="48"/>
        <v>0</v>
      </c>
      <c r="U225" s="31" t="b">
        <f t="shared" si="49"/>
        <v>1</v>
      </c>
    </row>
    <row r="226" spans="1:21">
      <c r="A226" s="42">
        <v>52</v>
      </c>
      <c r="B226" s="26">
        <v>0.9</v>
      </c>
      <c r="C226" s="26">
        <v>0.1</v>
      </c>
      <c r="D226" s="27">
        <f t="shared" si="38"/>
        <v>0.8</v>
      </c>
      <c r="E226" s="26">
        <v>2</v>
      </c>
      <c r="F226" s="43">
        <v>100</v>
      </c>
      <c r="G226" s="24" t="str">
        <f t="shared" si="39"/>
        <v>1% percentile</v>
      </c>
      <c r="H226" s="28">
        <v>0.66343284815500003</v>
      </c>
      <c r="I226" s="29">
        <v>0.67505152536199997</v>
      </c>
      <c r="J226" s="30">
        <f t="shared" si="40"/>
        <v>1.7512966443116829E-2</v>
      </c>
      <c r="K226" s="28">
        <v>2.5925157842553701E-2</v>
      </c>
      <c r="L226" s="28">
        <f t="shared" si="41"/>
        <v>0.65983980459189495</v>
      </c>
      <c r="M226" s="28">
        <f t="shared" si="42"/>
        <v>0.66702589171810511</v>
      </c>
      <c r="N226" s="29">
        <v>2.1649529838612899E-2</v>
      </c>
      <c r="O226" s="29">
        <f t="shared" si="43"/>
        <v>0.67205105360775674</v>
      </c>
      <c r="P226" s="29">
        <f t="shared" si="44"/>
        <v>0.6780519971162432</v>
      </c>
      <c r="Q226" s="25" t="b">
        <f t="shared" si="45"/>
        <v>0</v>
      </c>
      <c r="R226" s="25" t="b">
        <f t="shared" si="46"/>
        <v>0</v>
      </c>
      <c r="S226" s="25" t="b">
        <f t="shared" si="47"/>
        <v>0</v>
      </c>
      <c r="T226" s="25" t="b">
        <f t="shared" si="48"/>
        <v>0</v>
      </c>
      <c r="U226" s="31" t="b">
        <f t="shared" si="49"/>
        <v>1</v>
      </c>
    </row>
    <row r="227" spans="1:21">
      <c r="A227" s="42">
        <v>53</v>
      </c>
      <c r="B227" s="26">
        <v>0.9</v>
      </c>
      <c r="C227" s="26">
        <v>0.1</v>
      </c>
      <c r="D227" s="27">
        <f t="shared" si="38"/>
        <v>0.8</v>
      </c>
      <c r="E227" s="26">
        <v>2</v>
      </c>
      <c r="F227" s="43">
        <v>250</v>
      </c>
      <c r="G227" s="24" t="str">
        <f t="shared" si="39"/>
        <v>1% percentile</v>
      </c>
      <c r="H227" s="28">
        <v>0.71536357748099999</v>
      </c>
      <c r="I227" s="29">
        <v>0.72071928021099996</v>
      </c>
      <c r="J227" s="30">
        <f t="shared" si="40"/>
        <v>7.4866863488618337E-3</v>
      </c>
      <c r="K227" s="28">
        <v>1.62729575748666E-2</v>
      </c>
      <c r="L227" s="28">
        <f t="shared" si="41"/>
        <v>0.7108529437697495</v>
      </c>
      <c r="M227" s="28">
        <f t="shared" si="42"/>
        <v>0.71987421119225048</v>
      </c>
      <c r="N227" s="29">
        <v>1.2720914053121099E-2</v>
      </c>
      <c r="O227" s="29">
        <f t="shared" si="43"/>
        <v>0.71719322273177755</v>
      </c>
      <c r="P227" s="29">
        <f t="shared" si="44"/>
        <v>0.72424533769022237</v>
      </c>
      <c r="Q227" s="25" t="b">
        <f t="shared" si="45"/>
        <v>0</v>
      </c>
      <c r="R227" s="25" t="b">
        <f t="shared" si="46"/>
        <v>0</v>
      </c>
      <c r="S227" s="25" t="b">
        <f t="shared" si="47"/>
        <v>0</v>
      </c>
      <c r="T227" s="25" t="b">
        <f t="shared" si="48"/>
        <v>0</v>
      </c>
      <c r="U227" s="31" t="b">
        <f t="shared" si="49"/>
        <v>1</v>
      </c>
    </row>
    <row r="228" spans="1:21">
      <c r="A228" s="42">
        <v>54</v>
      </c>
      <c r="B228" s="26">
        <v>0.9</v>
      </c>
      <c r="C228" s="26">
        <v>0.1</v>
      </c>
      <c r="D228" s="27">
        <f t="shared" si="38"/>
        <v>0.8</v>
      </c>
      <c r="E228" s="26">
        <v>2</v>
      </c>
      <c r="F228" s="43">
        <v>500</v>
      </c>
      <c r="G228" s="24" t="str">
        <f t="shared" si="39"/>
        <v>1% percentile</v>
      </c>
      <c r="H228" s="28">
        <v>0.74253065731900003</v>
      </c>
      <c r="I228" s="29">
        <v>0.74492592356300003</v>
      </c>
      <c r="J228" s="30">
        <f t="shared" si="40"/>
        <v>3.2258146116800118E-3</v>
      </c>
      <c r="K228" s="28">
        <v>7.5139085957836999E-3</v>
      </c>
      <c r="L228" s="28">
        <f t="shared" si="41"/>
        <v>0.73923754168120914</v>
      </c>
      <c r="M228" s="28">
        <f t="shared" si="42"/>
        <v>0.74582377295679092</v>
      </c>
      <c r="N228" s="29">
        <v>7.9340789607305808E-3</v>
      </c>
      <c r="O228" s="29">
        <f t="shared" si="43"/>
        <v>0.74144866014357136</v>
      </c>
      <c r="P228" s="29">
        <f t="shared" si="44"/>
        <v>0.74840318698242869</v>
      </c>
      <c r="Q228" s="25" t="b">
        <f t="shared" si="45"/>
        <v>0</v>
      </c>
      <c r="R228" s="25" t="b">
        <f t="shared" si="46"/>
        <v>0</v>
      </c>
      <c r="S228" s="25" t="b">
        <f t="shared" si="47"/>
        <v>0</v>
      </c>
      <c r="T228" s="25" t="b">
        <f t="shared" si="48"/>
        <v>1</v>
      </c>
      <c r="U228" s="31" t="b">
        <f t="shared" si="49"/>
        <v>0</v>
      </c>
    </row>
    <row r="229" spans="1:21">
      <c r="A229" s="42">
        <v>55</v>
      </c>
      <c r="B229" s="26">
        <v>0.9</v>
      </c>
      <c r="C229" s="26">
        <v>0.1</v>
      </c>
      <c r="D229" s="27">
        <f t="shared" si="38"/>
        <v>0.8</v>
      </c>
      <c r="E229" s="26">
        <v>2</v>
      </c>
      <c r="F229" s="43">
        <v>1000</v>
      </c>
      <c r="G229" s="24" t="str">
        <f t="shared" si="39"/>
        <v>1% percentile</v>
      </c>
      <c r="H229" s="28">
        <v>0.76183846247599996</v>
      </c>
      <c r="I229" s="29">
        <v>0.76413620512799996</v>
      </c>
      <c r="J229" s="30">
        <f t="shared" si="40"/>
        <v>3.0160496813619285E-3</v>
      </c>
      <c r="K229" s="28">
        <v>3.4322253437537899E-3</v>
      </c>
      <c r="L229" s="28">
        <f t="shared" si="41"/>
        <v>0.75882998431636939</v>
      </c>
      <c r="M229" s="28">
        <f t="shared" si="42"/>
        <v>0.76484694063563052</v>
      </c>
      <c r="N229" s="29">
        <v>3.1263860478247798E-3</v>
      </c>
      <c r="O229" s="29">
        <f t="shared" si="43"/>
        <v>0.76139580693107745</v>
      </c>
      <c r="P229" s="29">
        <f t="shared" si="44"/>
        <v>0.76687660332492247</v>
      </c>
      <c r="Q229" s="25" t="b">
        <f t="shared" si="45"/>
        <v>0</v>
      </c>
      <c r="R229" s="25" t="b">
        <f t="shared" si="46"/>
        <v>0</v>
      </c>
      <c r="S229" s="25" t="b">
        <f t="shared" si="47"/>
        <v>0</v>
      </c>
      <c r="T229" s="25" t="b">
        <f t="shared" si="48"/>
        <v>1</v>
      </c>
      <c r="U229" s="31" t="b">
        <f t="shared" si="49"/>
        <v>0</v>
      </c>
    </row>
    <row r="230" spans="1:21">
      <c r="A230" s="42">
        <v>56</v>
      </c>
      <c r="B230" s="26">
        <v>0.9</v>
      </c>
      <c r="C230" s="26">
        <v>0.1</v>
      </c>
      <c r="D230" s="27">
        <f t="shared" si="38"/>
        <v>0.8</v>
      </c>
      <c r="E230" s="26">
        <v>10</v>
      </c>
      <c r="F230" s="43">
        <v>50</v>
      </c>
      <c r="G230" s="24" t="str">
        <f t="shared" si="39"/>
        <v>1% percentile</v>
      </c>
      <c r="H230" s="28">
        <v>0.62151774961299999</v>
      </c>
      <c r="I230" s="29">
        <v>0.62569950201199998</v>
      </c>
      <c r="J230" s="30">
        <f t="shared" si="40"/>
        <v>6.7282911897589915E-3</v>
      </c>
      <c r="K230" s="28">
        <v>3.6004475995006897E-2</v>
      </c>
      <c r="L230" s="28">
        <f t="shared" si="41"/>
        <v>0.61836181814489144</v>
      </c>
      <c r="M230" s="28">
        <f t="shared" si="42"/>
        <v>0.62467368108110854</v>
      </c>
      <c r="N230" s="29">
        <v>3.4422455944741297E-2</v>
      </c>
      <c r="O230" s="29">
        <f t="shared" si="43"/>
        <v>0.6226822407153586</v>
      </c>
      <c r="P230" s="29">
        <f t="shared" si="44"/>
        <v>0.62871676330864135</v>
      </c>
      <c r="Q230" s="25" t="b">
        <f t="shared" si="45"/>
        <v>0</v>
      </c>
      <c r="R230" s="25" t="b">
        <f t="shared" si="46"/>
        <v>0</v>
      </c>
      <c r="S230" s="25" t="b">
        <f t="shared" si="47"/>
        <v>0</v>
      </c>
      <c r="T230" s="25" t="b">
        <f t="shared" si="48"/>
        <v>0</v>
      </c>
      <c r="U230" s="31" t="b">
        <f t="shared" si="49"/>
        <v>1</v>
      </c>
    </row>
    <row r="231" spans="1:21">
      <c r="A231" s="42">
        <v>57</v>
      </c>
      <c r="B231" s="26">
        <v>0.9</v>
      </c>
      <c r="C231" s="26">
        <v>0.1</v>
      </c>
      <c r="D231" s="27">
        <f t="shared" si="38"/>
        <v>0.8</v>
      </c>
      <c r="E231" s="26">
        <v>10</v>
      </c>
      <c r="F231" s="43">
        <v>100</v>
      </c>
      <c r="G231" s="24" t="str">
        <f t="shared" si="39"/>
        <v>1% percentile</v>
      </c>
      <c r="H231" s="28">
        <v>0.67145718310400004</v>
      </c>
      <c r="I231" s="29">
        <v>0.67547416202900001</v>
      </c>
      <c r="J231" s="30">
        <f t="shared" si="40"/>
        <v>5.9824796369447606E-3</v>
      </c>
      <c r="K231" s="28">
        <v>2.4345026271531501E-2</v>
      </c>
      <c r="L231" s="28">
        <f t="shared" si="41"/>
        <v>0.66808313460370616</v>
      </c>
      <c r="M231" s="28">
        <f t="shared" si="42"/>
        <v>0.67483123160429392</v>
      </c>
      <c r="N231" s="29">
        <v>2.3388606248433998E-2</v>
      </c>
      <c r="O231" s="29">
        <f t="shared" si="43"/>
        <v>0.67223266658116909</v>
      </c>
      <c r="P231" s="29">
        <f t="shared" si="44"/>
        <v>0.67871565747683094</v>
      </c>
      <c r="Q231" s="25" t="b">
        <f t="shared" si="45"/>
        <v>0</v>
      </c>
      <c r="R231" s="25" t="b">
        <f t="shared" si="46"/>
        <v>0</v>
      </c>
      <c r="S231" s="25" t="b">
        <f t="shared" si="47"/>
        <v>0</v>
      </c>
      <c r="T231" s="25" t="b">
        <f t="shared" si="48"/>
        <v>0</v>
      </c>
      <c r="U231" s="31" t="b">
        <f t="shared" si="49"/>
        <v>1</v>
      </c>
    </row>
    <row r="232" spans="1:21">
      <c r="A232" s="42">
        <v>58</v>
      </c>
      <c r="B232" s="26">
        <v>0.9</v>
      </c>
      <c r="C232" s="26">
        <v>0.1</v>
      </c>
      <c r="D232" s="27">
        <f t="shared" si="38"/>
        <v>0.8</v>
      </c>
      <c r="E232" s="26">
        <v>10</v>
      </c>
      <c r="F232" s="43">
        <v>250</v>
      </c>
      <c r="G232" s="24" t="str">
        <f t="shared" si="39"/>
        <v>1% percentile</v>
      </c>
      <c r="H232" s="28">
        <v>0.72116253508499994</v>
      </c>
      <c r="I232" s="29">
        <v>0.72208472423000003</v>
      </c>
      <c r="J232" s="30">
        <f t="shared" si="40"/>
        <v>1.2787535404780717E-3</v>
      </c>
      <c r="K232" s="28">
        <v>1.2820877004006701E-2</v>
      </c>
      <c r="L232" s="28">
        <f t="shared" si="41"/>
        <v>0.7176087692894455</v>
      </c>
      <c r="M232" s="28">
        <f t="shared" si="42"/>
        <v>0.72471630088055439</v>
      </c>
      <c r="N232" s="29">
        <v>1.28006743114741E-2</v>
      </c>
      <c r="O232" s="29">
        <f t="shared" si="43"/>
        <v>0.71853655833511376</v>
      </c>
      <c r="P232" s="29">
        <f t="shared" si="44"/>
        <v>0.7256328901248863</v>
      </c>
      <c r="Q232" s="25" t="b">
        <f t="shared" si="45"/>
        <v>0</v>
      </c>
      <c r="R232" s="25" t="b">
        <f t="shared" si="46"/>
        <v>0</v>
      </c>
      <c r="S232" s="25" t="b">
        <f t="shared" si="47"/>
        <v>0</v>
      </c>
      <c r="T232" s="25" t="b">
        <f t="shared" si="48"/>
        <v>1</v>
      </c>
      <c r="U232" s="31" t="b">
        <f t="shared" si="49"/>
        <v>0</v>
      </c>
    </row>
    <row r="233" spans="1:21">
      <c r="A233" s="42">
        <v>59</v>
      </c>
      <c r="B233" s="26">
        <v>0.9</v>
      </c>
      <c r="C233" s="26">
        <v>0.1</v>
      </c>
      <c r="D233" s="27">
        <f t="shared" si="38"/>
        <v>0.8</v>
      </c>
      <c r="E233" s="26">
        <v>10</v>
      </c>
      <c r="F233" s="43">
        <v>500</v>
      </c>
      <c r="G233" s="24" t="str">
        <f t="shared" si="39"/>
        <v>1% percentile</v>
      </c>
      <c r="H233" s="28">
        <v>0.746247106371</v>
      </c>
      <c r="I233" s="29">
        <v>0.74664405554799995</v>
      </c>
      <c r="J233" s="30">
        <f t="shared" si="40"/>
        <v>5.3192725788956698E-4</v>
      </c>
      <c r="K233" s="28">
        <v>6.30026119484776E-3</v>
      </c>
      <c r="L233" s="28">
        <f t="shared" si="41"/>
        <v>0.74348589515869401</v>
      </c>
      <c r="M233" s="28">
        <f t="shared" si="42"/>
        <v>0.74900831758330599</v>
      </c>
      <c r="N233" s="29">
        <v>6.0271934506307204E-3</v>
      </c>
      <c r="O233" s="29">
        <f t="shared" si="43"/>
        <v>0.74400252155124624</v>
      </c>
      <c r="P233" s="29">
        <f t="shared" si="44"/>
        <v>0.74928558954475366</v>
      </c>
      <c r="Q233" s="25" t="b">
        <f t="shared" si="45"/>
        <v>0</v>
      </c>
      <c r="R233" s="25" t="b">
        <f t="shared" si="46"/>
        <v>0</v>
      </c>
      <c r="S233" s="25" t="b">
        <f t="shared" si="47"/>
        <v>0</v>
      </c>
      <c r="T233" s="25" t="b">
        <f t="shared" si="48"/>
        <v>1</v>
      </c>
      <c r="U233" s="31" t="b">
        <f t="shared" si="49"/>
        <v>0</v>
      </c>
    </row>
    <row r="234" spans="1:21">
      <c r="A234" s="42">
        <v>60</v>
      </c>
      <c r="B234" s="26">
        <v>0.9</v>
      </c>
      <c r="C234" s="26">
        <v>0.1</v>
      </c>
      <c r="D234" s="27">
        <f t="shared" si="38"/>
        <v>0.8</v>
      </c>
      <c r="E234" s="26">
        <v>10</v>
      </c>
      <c r="F234" s="43">
        <v>1000</v>
      </c>
      <c r="G234" s="24" t="str">
        <f t="shared" si="39"/>
        <v>1% percentile</v>
      </c>
      <c r="H234" s="28">
        <v>0.764637569372</v>
      </c>
      <c r="I234" s="29">
        <v>0.76631710446800005</v>
      </c>
      <c r="J234" s="30">
        <f t="shared" si="40"/>
        <v>2.1965113450800751E-3</v>
      </c>
      <c r="K234" s="28">
        <v>2.1533012684866399E-3</v>
      </c>
      <c r="L234" s="28">
        <f t="shared" si="41"/>
        <v>0.76275011759114997</v>
      </c>
      <c r="M234" s="28">
        <f t="shared" si="42"/>
        <v>0.76652502115285004</v>
      </c>
      <c r="N234" s="29">
        <v>1.72085725622684E-3</v>
      </c>
      <c r="O234" s="29">
        <f t="shared" si="43"/>
        <v>0.76480870657663724</v>
      </c>
      <c r="P234" s="29">
        <f t="shared" si="44"/>
        <v>0.76782550235936287</v>
      </c>
      <c r="Q234" s="25" t="b">
        <f t="shared" si="45"/>
        <v>0</v>
      </c>
      <c r="R234" s="25" t="b">
        <f t="shared" si="46"/>
        <v>0</v>
      </c>
      <c r="S234" s="25" t="b">
        <f t="shared" si="47"/>
        <v>0</v>
      </c>
      <c r="T234" s="25" t="b">
        <f t="shared" si="48"/>
        <v>1</v>
      </c>
      <c r="U234" s="31" t="b">
        <f t="shared" si="49"/>
        <v>0</v>
      </c>
    </row>
    <row r="235" spans="1:21">
      <c r="A235" s="42">
        <v>61</v>
      </c>
      <c r="B235" s="26">
        <v>1</v>
      </c>
      <c r="C235" s="26">
        <v>0</v>
      </c>
      <c r="D235" s="27">
        <f t="shared" si="38"/>
        <v>1</v>
      </c>
      <c r="E235" s="26">
        <v>2</v>
      </c>
      <c r="F235" s="43">
        <v>50</v>
      </c>
      <c r="G235" s="24" t="str">
        <f t="shared" si="39"/>
        <v>1% percentile</v>
      </c>
      <c r="H235" s="28">
        <v>0.72037168002600005</v>
      </c>
      <c r="I235" s="29">
        <v>0.76694556412399995</v>
      </c>
      <c r="J235" s="30">
        <f t="shared" si="40"/>
        <v>6.4652575037817878E-2</v>
      </c>
      <c r="K235" s="28">
        <v>6.6156861588726606E-2</v>
      </c>
      <c r="L235" s="28">
        <f t="shared" si="41"/>
        <v>0.71457277543013487</v>
      </c>
      <c r="M235" s="28">
        <f t="shared" si="42"/>
        <v>0.72617058462186523</v>
      </c>
      <c r="N235" s="29">
        <v>4.80858808455129E-2</v>
      </c>
      <c r="O235" s="29">
        <f t="shared" si="43"/>
        <v>0.76273065082952185</v>
      </c>
      <c r="P235" s="29">
        <f t="shared" si="44"/>
        <v>0.77116047741847804</v>
      </c>
      <c r="Q235" s="25" t="b">
        <f t="shared" si="45"/>
        <v>0</v>
      </c>
      <c r="R235" s="25" t="b">
        <f t="shared" si="46"/>
        <v>0</v>
      </c>
      <c r="S235" s="25" t="b">
        <f t="shared" si="47"/>
        <v>0</v>
      </c>
      <c r="T235" s="25" t="b">
        <f t="shared" si="48"/>
        <v>0</v>
      </c>
      <c r="U235" s="31" t="b">
        <f t="shared" si="49"/>
        <v>1</v>
      </c>
    </row>
    <row r="236" spans="1:21">
      <c r="A236" s="42">
        <v>62</v>
      </c>
      <c r="B236" s="26">
        <v>1</v>
      </c>
      <c r="C236" s="26">
        <v>0</v>
      </c>
      <c r="D236" s="27">
        <f t="shared" si="38"/>
        <v>1</v>
      </c>
      <c r="E236" s="26">
        <v>2</v>
      </c>
      <c r="F236" s="43">
        <v>100</v>
      </c>
      <c r="G236" s="24" t="str">
        <f t="shared" si="39"/>
        <v>1% percentile</v>
      </c>
      <c r="H236" s="28">
        <v>0.80244993981599999</v>
      </c>
      <c r="I236" s="29">
        <v>0.83577825190900001</v>
      </c>
      <c r="J236" s="30">
        <f t="shared" si="40"/>
        <v>4.1533197822461211E-2</v>
      </c>
      <c r="K236" s="28">
        <v>3.7357884733944302E-2</v>
      </c>
      <c r="L236" s="28">
        <f t="shared" si="41"/>
        <v>0.79727240114527309</v>
      </c>
      <c r="M236" s="28">
        <f t="shared" si="42"/>
        <v>0.80762747848672689</v>
      </c>
      <c r="N236" s="29">
        <v>2.8868422293255099E-2</v>
      </c>
      <c r="O236" s="29">
        <f t="shared" si="43"/>
        <v>0.83177729270451939</v>
      </c>
      <c r="P236" s="29">
        <f t="shared" si="44"/>
        <v>0.83977921111348064</v>
      </c>
      <c r="Q236" s="25" t="b">
        <f t="shared" si="45"/>
        <v>0</v>
      </c>
      <c r="R236" s="25" t="b">
        <f t="shared" si="46"/>
        <v>0</v>
      </c>
      <c r="S236" s="25" t="b">
        <f t="shared" si="47"/>
        <v>0</v>
      </c>
      <c r="T236" s="25" t="b">
        <f t="shared" si="48"/>
        <v>0</v>
      </c>
      <c r="U236" s="31" t="b">
        <f t="shared" si="49"/>
        <v>1</v>
      </c>
    </row>
    <row r="237" spans="1:21">
      <c r="A237" s="42">
        <v>63</v>
      </c>
      <c r="B237" s="26">
        <v>1</v>
      </c>
      <c r="C237" s="26">
        <v>0</v>
      </c>
      <c r="D237" s="27">
        <f t="shared" si="38"/>
        <v>1</v>
      </c>
      <c r="E237" s="26">
        <v>2</v>
      </c>
      <c r="F237" s="43">
        <v>250</v>
      </c>
      <c r="G237" s="24" t="str">
        <f t="shared" si="39"/>
        <v>1% percentile</v>
      </c>
      <c r="H237" s="28">
        <v>0.871025800751</v>
      </c>
      <c r="I237" s="29">
        <v>0.89543021546400003</v>
      </c>
      <c r="J237" s="30">
        <f t="shared" si="40"/>
        <v>2.8018015875027471E-2</v>
      </c>
      <c r="K237" s="28">
        <v>2.4575178052196001E-2</v>
      </c>
      <c r="L237" s="28">
        <f t="shared" si="41"/>
        <v>0.8642139089315668</v>
      </c>
      <c r="M237" s="28">
        <f t="shared" si="42"/>
        <v>0.8778376925704332</v>
      </c>
      <c r="N237" s="29">
        <v>1.3208486943148001E-2</v>
      </c>
      <c r="O237" s="29">
        <f t="shared" si="43"/>
        <v>0.89176900967480821</v>
      </c>
      <c r="P237" s="29">
        <f t="shared" si="44"/>
        <v>0.89909142125319186</v>
      </c>
      <c r="Q237" s="25" t="b">
        <f t="shared" si="45"/>
        <v>0</v>
      </c>
      <c r="R237" s="25" t="b">
        <f t="shared" si="46"/>
        <v>0</v>
      </c>
      <c r="S237" s="25" t="b">
        <f t="shared" si="47"/>
        <v>0</v>
      </c>
      <c r="T237" s="25" t="b">
        <f t="shared" si="48"/>
        <v>0</v>
      </c>
      <c r="U237" s="31" t="b">
        <f t="shared" si="49"/>
        <v>1</v>
      </c>
    </row>
    <row r="238" spans="1:21">
      <c r="A238" s="42">
        <v>64</v>
      </c>
      <c r="B238" s="26">
        <v>1</v>
      </c>
      <c r="C238" s="26">
        <v>0</v>
      </c>
      <c r="D238" s="27">
        <f t="shared" si="38"/>
        <v>1</v>
      </c>
      <c r="E238" s="26">
        <v>2</v>
      </c>
      <c r="F238" s="43">
        <v>500</v>
      </c>
      <c r="G238" s="24" t="str">
        <f t="shared" si="39"/>
        <v>1% percentile</v>
      </c>
      <c r="H238" s="28">
        <v>0.91206015095100001</v>
      </c>
      <c r="I238" s="29">
        <v>0.92854120060000001</v>
      </c>
      <c r="J238" s="30">
        <f t="shared" si="40"/>
        <v>1.807013455397135E-2</v>
      </c>
      <c r="K238" s="28">
        <v>9.9973786918558499E-3</v>
      </c>
      <c r="L238" s="28">
        <f t="shared" si="41"/>
        <v>0.90767860655404764</v>
      </c>
      <c r="M238" s="28">
        <f t="shared" si="42"/>
        <v>0.91644169534795239</v>
      </c>
      <c r="N238" s="29">
        <v>7.68672269759604E-3</v>
      </c>
      <c r="O238" s="29">
        <f t="shared" si="43"/>
        <v>0.92517234584270103</v>
      </c>
      <c r="P238" s="29">
        <f t="shared" si="44"/>
        <v>0.93191005535729898</v>
      </c>
      <c r="Q238" s="25" t="b">
        <f t="shared" si="45"/>
        <v>0</v>
      </c>
      <c r="R238" s="25" t="b">
        <f t="shared" si="46"/>
        <v>0</v>
      </c>
      <c r="S238" s="25" t="b">
        <f t="shared" si="47"/>
        <v>0</v>
      </c>
      <c r="T238" s="25" t="b">
        <f t="shared" si="48"/>
        <v>0</v>
      </c>
      <c r="U238" s="31" t="b">
        <f t="shared" si="49"/>
        <v>1</v>
      </c>
    </row>
    <row r="239" spans="1:21">
      <c r="A239" s="42">
        <v>65</v>
      </c>
      <c r="B239" s="26">
        <v>1</v>
      </c>
      <c r="C239" s="26">
        <v>0</v>
      </c>
      <c r="D239" s="27">
        <f t="shared" si="38"/>
        <v>1</v>
      </c>
      <c r="E239" s="26">
        <v>2</v>
      </c>
      <c r="F239" s="43">
        <v>1000</v>
      </c>
      <c r="G239" s="24" t="str">
        <f t="shared" si="39"/>
        <v>1% percentile</v>
      </c>
      <c r="H239" s="28">
        <v>0.94015629398800005</v>
      </c>
      <c r="I239" s="29">
        <v>0.95126319401299997</v>
      </c>
      <c r="J239" s="30">
        <f t="shared" si="40"/>
        <v>1.181388679310558E-2</v>
      </c>
      <c r="K239" s="28">
        <v>4.4534274852883401E-3</v>
      </c>
      <c r="L239" s="28">
        <f t="shared" si="41"/>
        <v>0.93625269268473155</v>
      </c>
      <c r="M239" s="28">
        <f t="shared" si="42"/>
        <v>0.94405989529126855</v>
      </c>
      <c r="N239" s="29">
        <v>6.3478748266247E-3</v>
      </c>
      <c r="O239" s="29">
        <f t="shared" si="43"/>
        <v>0.94569903640000286</v>
      </c>
      <c r="P239" s="29">
        <f t="shared" si="44"/>
        <v>0.95682735162599708</v>
      </c>
      <c r="Q239" s="25" t="b">
        <f t="shared" si="45"/>
        <v>0</v>
      </c>
      <c r="R239" s="25" t="b">
        <f t="shared" si="46"/>
        <v>0</v>
      </c>
      <c r="S239" s="25" t="b">
        <f t="shared" si="47"/>
        <v>0</v>
      </c>
      <c r="T239" s="25" t="b">
        <f t="shared" si="48"/>
        <v>0</v>
      </c>
      <c r="U239" s="31" t="b">
        <f t="shared" si="49"/>
        <v>1</v>
      </c>
    </row>
    <row r="240" spans="1:21">
      <c r="A240" s="42">
        <v>66</v>
      </c>
      <c r="B240" s="26">
        <v>1</v>
      </c>
      <c r="C240" s="26">
        <v>0</v>
      </c>
      <c r="D240" s="27">
        <f t="shared" ref="D240:D254" si="50">$B240-$C240</f>
        <v>1</v>
      </c>
      <c r="E240" s="26">
        <v>10</v>
      </c>
      <c r="F240" s="43">
        <v>50</v>
      </c>
      <c r="G240" s="24" t="str">
        <f t="shared" ref="G240:G254" si="51">$G$4</f>
        <v>1% percentile</v>
      </c>
      <c r="H240" s="28">
        <v>0.75263058573200003</v>
      </c>
      <c r="I240" s="29">
        <v>0.77029045615699998</v>
      </c>
      <c r="J240" s="30">
        <f t="shared" si="40"/>
        <v>2.3464194466431568E-2</v>
      </c>
      <c r="K240" s="28">
        <v>5.1280890330807898E-2</v>
      </c>
      <c r="L240" s="28">
        <f t="shared" si="41"/>
        <v>0.74813561750832525</v>
      </c>
      <c r="M240" s="28">
        <f t="shared" si="42"/>
        <v>0.75712555395567482</v>
      </c>
      <c r="N240" s="29">
        <v>4.6617948830423597E-2</v>
      </c>
      <c r="O240" s="29">
        <f t="shared" si="43"/>
        <v>0.76620421277678774</v>
      </c>
      <c r="P240" s="29">
        <f t="shared" si="44"/>
        <v>0.77437669953721222</v>
      </c>
      <c r="Q240" s="25" t="b">
        <f t="shared" si="45"/>
        <v>0</v>
      </c>
      <c r="R240" s="25" t="b">
        <f t="shared" si="46"/>
        <v>0</v>
      </c>
      <c r="S240" s="25" t="b">
        <f t="shared" si="47"/>
        <v>0</v>
      </c>
      <c r="T240" s="25" t="b">
        <f t="shared" si="48"/>
        <v>0</v>
      </c>
      <c r="U240" s="31" t="b">
        <f t="shared" si="49"/>
        <v>1</v>
      </c>
    </row>
    <row r="241" spans="1:21">
      <c r="A241" s="42">
        <v>67</v>
      </c>
      <c r="B241" s="26">
        <v>1</v>
      </c>
      <c r="C241" s="26">
        <v>0</v>
      </c>
      <c r="D241" s="27">
        <f t="shared" si="50"/>
        <v>1</v>
      </c>
      <c r="E241" s="26">
        <v>10</v>
      </c>
      <c r="F241" s="43">
        <v>100</v>
      </c>
      <c r="G241" s="24" t="str">
        <f t="shared" si="51"/>
        <v>1% percentile</v>
      </c>
      <c r="H241" s="28">
        <v>0.83052639680899998</v>
      </c>
      <c r="I241" s="29">
        <v>0.84135254769699996</v>
      </c>
      <c r="J241" s="30">
        <f t="shared" si="40"/>
        <v>1.3035288137253182E-2</v>
      </c>
      <c r="K241" s="28">
        <v>3.0656656682963201E-2</v>
      </c>
      <c r="L241" s="28">
        <f t="shared" si="41"/>
        <v>0.82627760096250991</v>
      </c>
      <c r="M241" s="28">
        <f t="shared" si="42"/>
        <v>0.83477519265549005</v>
      </c>
      <c r="N241" s="29">
        <v>2.6183567710982399E-2</v>
      </c>
      <c r="O241" s="29">
        <f t="shared" si="43"/>
        <v>0.83772369035331773</v>
      </c>
      <c r="P241" s="29">
        <f t="shared" si="44"/>
        <v>0.8449814050406822</v>
      </c>
      <c r="Q241" s="25" t="b">
        <f t="shared" si="45"/>
        <v>0</v>
      </c>
      <c r="R241" s="25" t="b">
        <f t="shared" si="46"/>
        <v>0</v>
      </c>
      <c r="S241" s="25" t="b">
        <f t="shared" si="47"/>
        <v>0</v>
      </c>
      <c r="T241" s="25" t="b">
        <f t="shared" si="48"/>
        <v>0</v>
      </c>
      <c r="U241" s="31" t="b">
        <f t="shared" si="49"/>
        <v>1</v>
      </c>
    </row>
    <row r="242" spans="1:21">
      <c r="A242" s="42">
        <v>68</v>
      </c>
      <c r="B242" s="26">
        <v>1</v>
      </c>
      <c r="C242" s="26">
        <v>0</v>
      </c>
      <c r="D242" s="27">
        <f t="shared" si="50"/>
        <v>1</v>
      </c>
      <c r="E242" s="26">
        <v>10</v>
      </c>
      <c r="F242" s="43">
        <v>250</v>
      </c>
      <c r="G242" s="24" t="str">
        <f t="shared" si="51"/>
        <v>1% percentile</v>
      </c>
      <c r="H242" s="28">
        <v>0.89180017966400005</v>
      </c>
      <c r="I242" s="29">
        <v>0.89836046278100001</v>
      </c>
      <c r="J242" s="30">
        <f t="shared" si="40"/>
        <v>7.3562253816450863E-3</v>
      </c>
      <c r="K242" s="28">
        <v>1.5957581434249701E-2</v>
      </c>
      <c r="L242" s="28">
        <f t="shared" si="41"/>
        <v>0.88737696375895014</v>
      </c>
      <c r="M242" s="28">
        <f t="shared" si="42"/>
        <v>0.89622339556904995</v>
      </c>
      <c r="N242" s="29">
        <v>1.50962537440815E-2</v>
      </c>
      <c r="O242" s="29">
        <f t="shared" si="43"/>
        <v>0.89417599473096254</v>
      </c>
      <c r="P242" s="29">
        <f t="shared" si="44"/>
        <v>0.90254493083103748</v>
      </c>
      <c r="Q242" s="25" t="b">
        <f t="shared" si="45"/>
        <v>0</v>
      </c>
      <c r="R242" s="25" t="b">
        <f t="shared" si="46"/>
        <v>0</v>
      </c>
      <c r="S242" s="25" t="b">
        <f t="shared" si="47"/>
        <v>0</v>
      </c>
      <c r="T242" s="25" t="b">
        <f t="shared" si="48"/>
        <v>0</v>
      </c>
      <c r="U242" s="31" t="b">
        <f t="shared" si="49"/>
        <v>1</v>
      </c>
    </row>
    <row r="243" spans="1:21">
      <c r="A243" s="42">
        <v>69</v>
      </c>
      <c r="B243" s="26">
        <v>1</v>
      </c>
      <c r="C243" s="26">
        <v>0</v>
      </c>
      <c r="D243" s="27">
        <f t="shared" si="50"/>
        <v>1</v>
      </c>
      <c r="E243" s="26">
        <v>10</v>
      </c>
      <c r="F243" s="43">
        <v>500</v>
      </c>
      <c r="G243" s="24" t="str">
        <f t="shared" si="51"/>
        <v>1% percentile</v>
      </c>
      <c r="H243" s="28">
        <v>0.92365448879900003</v>
      </c>
      <c r="I243" s="29">
        <v>0.92763409030800004</v>
      </c>
      <c r="J243" s="30">
        <f t="shared" si="40"/>
        <v>4.3085391315258624E-3</v>
      </c>
      <c r="K243" s="28">
        <v>9.8626566381235098E-3</v>
      </c>
      <c r="L243" s="28">
        <f t="shared" si="41"/>
        <v>0.91933198894540957</v>
      </c>
      <c r="M243" s="28">
        <f t="shared" si="42"/>
        <v>0.92797698865259048</v>
      </c>
      <c r="N243" s="29">
        <v>9.0895483416346297E-3</v>
      </c>
      <c r="O243" s="29">
        <f t="shared" si="43"/>
        <v>0.92365042010457354</v>
      </c>
      <c r="P243" s="29">
        <f t="shared" si="44"/>
        <v>0.93161776051142653</v>
      </c>
      <c r="Q243" s="25" t="b">
        <f t="shared" si="45"/>
        <v>0</v>
      </c>
      <c r="R243" s="25" t="b">
        <f t="shared" si="46"/>
        <v>0</v>
      </c>
      <c r="S243" s="25" t="b">
        <f t="shared" si="47"/>
        <v>0</v>
      </c>
      <c r="T243" s="25" t="b">
        <f t="shared" si="48"/>
        <v>1</v>
      </c>
      <c r="U243" s="31" t="b">
        <f t="shared" si="49"/>
        <v>0</v>
      </c>
    </row>
    <row r="244" spans="1:21">
      <c r="A244" s="42">
        <v>70</v>
      </c>
      <c r="B244" s="26">
        <v>1</v>
      </c>
      <c r="C244" s="26">
        <v>0</v>
      </c>
      <c r="D244" s="27">
        <f t="shared" si="50"/>
        <v>1</v>
      </c>
      <c r="E244" s="26">
        <v>10</v>
      </c>
      <c r="F244" s="43">
        <v>1000</v>
      </c>
      <c r="G244" s="24" t="str">
        <f t="shared" si="51"/>
        <v>1% percentile</v>
      </c>
      <c r="H244" s="28">
        <v>0.94597536179399999</v>
      </c>
      <c r="I244" s="29">
        <v>0.9509011852</v>
      </c>
      <c r="J244" s="30">
        <f t="shared" si="40"/>
        <v>5.2071371041402213E-3</v>
      </c>
      <c r="K244" s="28">
        <v>1.6842008713976099E-3</v>
      </c>
      <c r="L244" s="28">
        <f t="shared" si="41"/>
        <v>0.94449909464060589</v>
      </c>
      <c r="M244" s="28">
        <f t="shared" si="42"/>
        <v>0.9474516289473941</v>
      </c>
      <c r="N244" s="29">
        <v>3.6009777304197E-3</v>
      </c>
      <c r="O244" s="29">
        <f t="shared" si="43"/>
        <v>0.94774478905165294</v>
      </c>
      <c r="P244" s="29">
        <f t="shared" si="44"/>
        <v>0.95405758134834706</v>
      </c>
      <c r="Q244" s="25" t="b">
        <f t="shared" si="45"/>
        <v>0</v>
      </c>
      <c r="R244" s="25" t="b">
        <f t="shared" si="46"/>
        <v>0</v>
      </c>
      <c r="S244" s="25" t="b">
        <f t="shared" si="47"/>
        <v>0</v>
      </c>
      <c r="T244" s="25" t="b">
        <f t="shared" si="48"/>
        <v>0</v>
      </c>
      <c r="U244" s="31" t="b">
        <f t="shared" si="49"/>
        <v>1</v>
      </c>
    </row>
    <row r="245" spans="1:21">
      <c r="A245" s="42">
        <v>71</v>
      </c>
      <c r="B245" s="26">
        <v>1</v>
      </c>
      <c r="C245" s="26">
        <v>0.9</v>
      </c>
      <c r="D245" s="27">
        <f t="shared" si="50"/>
        <v>9.9999999999999978E-2</v>
      </c>
      <c r="E245" s="26">
        <v>2</v>
      </c>
      <c r="F245" s="43">
        <v>50</v>
      </c>
      <c r="G245" s="24" t="str">
        <f t="shared" si="51"/>
        <v>1% percentile</v>
      </c>
      <c r="H245" s="28">
        <v>0.91385083944699996</v>
      </c>
      <c r="I245" s="29">
        <v>0.92835558906299998</v>
      </c>
      <c r="J245" s="30">
        <f t="shared" si="40"/>
        <v>1.5872119376480844E-2</v>
      </c>
      <c r="K245" s="28">
        <v>1.00311384151503E-2</v>
      </c>
      <c r="L245" s="28">
        <f t="shared" si="41"/>
        <v>0.91297157139739094</v>
      </c>
      <c r="M245" s="28">
        <f t="shared" si="42"/>
        <v>0.91473010749660899</v>
      </c>
      <c r="N245" s="29">
        <v>7.4678523970516898E-3</v>
      </c>
      <c r="O245" s="29">
        <f t="shared" si="43"/>
        <v>0.92770100293925484</v>
      </c>
      <c r="P245" s="29">
        <f t="shared" si="44"/>
        <v>0.92901017518674511</v>
      </c>
      <c r="Q245" s="25" t="b">
        <f t="shared" si="45"/>
        <v>0</v>
      </c>
      <c r="R245" s="25" t="b">
        <f t="shared" si="46"/>
        <v>0</v>
      </c>
      <c r="S245" s="25" t="b">
        <f t="shared" si="47"/>
        <v>0</v>
      </c>
      <c r="T245" s="25" t="b">
        <f t="shared" si="48"/>
        <v>0</v>
      </c>
      <c r="U245" s="31" t="b">
        <f t="shared" si="49"/>
        <v>1</v>
      </c>
    </row>
    <row r="246" spans="1:21">
      <c r="A246" s="42">
        <v>72</v>
      </c>
      <c r="B246" s="26">
        <v>1</v>
      </c>
      <c r="C246" s="26">
        <v>0.9</v>
      </c>
      <c r="D246" s="27">
        <f t="shared" si="50"/>
        <v>9.9999999999999978E-2</v>
      </c>
      <c r="E246" s="26">
        <v>2</v>
      </c>
      <c r="F246" s="43">
        <v>100</v>
      </c>
      <c r="G246" s="24" t="str">
        <f t="shared" si="51"/>
        <v>1% percentile</v>
      </c>
      <c r="H246" s="28">
        <v>0.93995635693500001</v>
      </c>
      <c r="I246" s="29">
        <v>0.94999498631400003</v>
      </c>
      <c r="J246" s="30">
        <f t="shared" si="40"/>
        <v>1.0679888810725083E-2</v>
      </c>
      <c r="K246" s="28">
        <v>6.6279142010332998E-3</v>
      </c>
      <c r="L246" s="28">
        <f t="shared" si="41"/>
        <v>0.93903777489197204</v>
      </c>
      <c r="M246" s="28">
        <f t="shared" si="42"/>
        <v>0.94087493897802799</v>
      </c>
      <c r="N246" s="29">
        <v>5.1686567751009996E-3</v>
      </c>
      <c r="O246" s="29">
        <f t="shared" si="43"/>
        <v>0.9492786470319613</v>
      </c>
      <c r="P246" s="29">
        <f t="shared" si="44"/>
        <v>0.95071132559603877</v>
      </c>
      <c r="Q246" s="25" t="b">
        <f t="shared" si="45"/>
        <v>0</v>
      </c>
      <c r="R246" s="25" t="b">
        <f t="shared" si="46"/>
        <v>0</v>
      </c>
      <c r="S246" s="25" t="b">
        <f t="shared" si="47"/>
        <v>0</v>
      </c>
      <c r="T246" s="25" t="b">
        <f t="shared" si="48"/>
        <v>0</v>
      </c>
      <c r="U246" s="31" t="b">
        <f t="shared" si="49"/>
        <v>1</v>
      </c>
    </row>
    <row r="247" spans="1:21">
      <c r="A247" s="42">
        <v>73</v>
      </c>
      <c r="B247" s="26">
        <v>1</v>
      </c>
      <c r="C247" s="26">
        <v>0.9</v>
      </c>
      <c r="D247" s="27">
        <f t="shared" si="50"/>
        <v>9.9999999999999978E-2</v>
      </c>
      <c r="E247" s="26">
        <v>2</v>
      </c>
      <c r="F247" s="43">
        <v>250</v>
      </c>
      <c r="G247" s="24" t="str">
        <f t="shared" si="51"/>
        <v>1% percentile</v>
      </c>
      <c r="H247" s="28">
        <v>0.96294070479799998</v>
      </c>
      <c r="I247" s="29">
        <v>0.96816925920300001</v>
      </c>
      <c r="J247" s="30">
        <f t="shared" si="40"/>
        <v>5.4297781565863347E-3</v>
      </c>
      <c r="K247" s="28">
        <v>3.7539624282067799E-3</v>
      </c>
      <c r="L247" s="28">
        <f t="shared" si="41"/>
        <v>0.9619001595005926</v>
      </c>
      <c r="M247" s="28">
        <f t="shared" si="42"/>
        <v>0.96398125009540736</v>
      </c>
      <c r="N247" s="29">
        <v>2.4181743044445901E-3</v>
      </c>
      <c r="O247" s="29">
        <f t="shared" si="43"/>
        <v>0.96749897548308461</v>
      </c>
      <c r="P247" s="29">
        <f t="shared" si="44"/>
        <v>0.96883954292291541</v>
      </c>
      <c r="Q247" s="25" t="b">
        <f t="shared" si="45"/>
        <v>0</v>
      </c>
      <c r="R247" s="25" t="b">
        <f t="shared" si="46"/>
        <v>0</v>
      </c>
      <c r="S247" s="25" t="b">
        <f t="shared" si="47"/>
        <v>0</v>
      </c>
      <c r="T247" s="25" t="b">
        <f t="shared" si="48"/>
        <v>0</v>
      </c>
      <c r="U247" s="31" t="b">
        <f t="shared" si="49"/>
        <v>1</v>
      </c>
    </row>
    <row r="248" spans="1:21">
      <c r="A248" s="42">
        <v>74</v>
      </c>
      <c r="B248" s="26">
        <v>1</v>
      </c>
      <c r="C248" s="26">
        <v>0.9</v>
      </c>
      <c r="D248" s="27">
        <f t="shared" si="50"/>
        <v>9.9999999999999978E-2</v>
      </c>
      <c r="E248" s="26">
        <v>2</v>
      </c>
      <c r="F248" s="43">
        <v>500</v>
      </c>
      <c r="G248" s="24" t="str">
        <f t="shared" si="51"/>
        <v>1% percentile</v>
      </c>
      <c r="H248" s="28">
        <v>0.97445993596199998</v>
      </c>
      <c r="I248" s="29">
        <v>0.97766330606700003</v>
      </c>
      <c r="J248" s="30">
        <f t="shared" si="40"/>
        <v>3.2873286902633274E-3</v>
      </c>
      <c r="K248" s="28">
        <v>1.91343452164427E-3</v>
      </c>
      <c r="L248" s="28">
        <f t="shared" si="41"/>
        <v>0.97362133630846526</v>
      </c>
      <c r="M248" s="28">
        <f t="shared" si="42"/>
        <v>0.9752985356155347</v>
      </c>
      <c r="N248" s="29">
        <v>1.92107214189112E-3</v>
      </c>
      <c r="O248" s="29">
        <f t="shared" si="43"/>
        <v>0.97682135907880585</v>
      </c>
      <c r="P248" s="29">
        <f t="shared" si="44"/>
        <v>0.9785052530551942</v>
      </c>
      <c r="Q248" s="25" t="b">
        <f t="shared" si="45"/>
        <v>0</v>
      </c>
      <c r="R248" s="25" t="b">
        <f t="shared" si="46"/>
        <v>0</v>
      </c>
      <c r="S248" s="25" t="b">
        <f t="shared" si="47"/>
        <v>0</v>
      </c>
      <c r="T248" s="25" t="b">
        <f t="shared" si="48"/>
        <v>0</v>
      </c>
      <c r="U248" s="31" t="b">
        <f t="shared" si="49"/>
        <v>1</v>
      </c>
    </row>
    <row r="249" spans="1:21">
      <c r="A249" s="42">
        <v>75</v>
      </c>
      <c r="B249" s="26">
        <v>1</v>
      </c>
      <c r="C249" s="26">
        <v>0.9</v>
      </c>
      <c r="D249" s="27">
        <f t="shared" si="50"/>
        <v>9.9999999999999978E-2</v>
      </c>
      <c r="E249" s="26">
        <v>2</v>
      </c>
      <c r="F249" s="43">
        <v>1000</v>
      </c>
      <c r="G249" s="24" t="str">
        <f t="shared" si="51"/>
        <v>1% percentile</v>
      </c>
      <c r="H249" s="28">
        <v>0.98161564362999998</v>
      </c>
      <c r="I249" s="29">
        <v>0.98445533629100002</v>
      </c>
      <c r="J249" s="30">
        <f t="shared" si="40"/>
        <v>2.8928763303923072E-3</v>
      </c>
      <c r="K249" s="28">
        <v>8.9696627308160205E-4</v>
      </c>
      <c r="L249" s="28">
        <f t="shared" si="41"/>
        <v>0.98082941802642698</v>
      </c>
      <c r="M249" s="28">
        <f t="shared" si="42"/>
        <v>0.98240186923357298</v>
      </c>
      <c r="N249" s="29">
        <v>4.5342339206024999E-4</v>
      </c>
      <c r="O249" s="29">
        <f t="shared" si="43"/>
        <v>0.98405789316432379</v>
      </c>
      <c r="P249" s="29">
        <f t="shared" si="44"/>
        <v>0.98485277941767624</v>
      </c>
      <c r="Q249" s="25" t="b">
        <f t="shared" si="45"/>
        <v>0</v>
      </c>
      <c r="R249" s="25" t="b">
        <f t="shared" si="46"/>
        <v>0</v>
      </c>
      <c r="S249" s="25" t="b">
        <f t="shared" si="47"/>
        <v>0</v>
      </c>
      <c r="T249" s="25" t="b">
        <f t="shared" si="48"/>
        <v>0</v>
      </c>
      <c r="U249" s="31" t="b">
        <f t="shared" si="49"/>
        <v>1</v>
      </c>
    </row>
    <row r="250" spans="1:21">
      <c r="A250" s="42">
        <v>76</v>
      </c>
      <c r="B250" s="26">
        <v>1</v>
      </c>
      <c r="C250" s="26">
        <v>0.9</v>
      </c>
      <c r="D250" s="27">
        <f t="shared" si="50"/>
        <v>9.9999999999999978E-2</v>
      </c>
      <c r="E250" s="26">
        <v>10</v>
      </c>
      <c r="F250" s="43">
        <v>50</v>
      </c>
      <c r="G250" s="24" t="str">
        <f t="shared" si="51"/>
        <v>1% percentile</v>
      </c>
      <c r="H250" s="28">
        <v>0.92455260076000001</v>
      </c>
      <c r="I250" s="29">
        <v>0.92985530096199998</v>
      </c>
      <c r="J250" s="30">
        <f t="shared" si="40"/>
        <v>5.7354229468837619E-3</v>
      </c>
      <c r="K250" s="28">
        <v>8.2548765920831095E-3</v>
      </c>
      <c r="L250" s="28">
        <f t="shared" si="41"/>
        <v>0.92382902892393381</v>
      </c>
      <c r="M250" s="28">
        <f t="shared" si="42"/>
        <v>0.9252761725960662</v>
      </c>
      <c r="N250" s="29">
        <v>6.9750658860991896E-3</v>
      </c>
      <c r="O250" s="29">
        <f t="shared" si="43"/>
        <v>0.92924390948042079</v>
      </c>
      <c r="P250" s="29">
        <f t="shared" si="44"/>
        <v>0.93046669244357916</v>
      </c>
      <c r="Q250" s="25" t="b">
        <f t="shared" si="45"/>
        <v>0</v>
      </c>
      <c r="R250" s="25" t="b">
        <f t="shared" si="46"/>
        <v>0</v>
      </c>
      <c r="S250" s="25" t="b">
        <f t="shared" si="47"/>
        <v>0</v>
      </c>
      <c r="T250" s="25" t="b">
        <f t="shared" si="48"/>
        <v>0</v>
      </c>
      <c r="U250" s="31" t="b">
        <f t="shared" si="49"/>
        <v>1</v>
      </c>
    </row>
    <row r="251" spans="1:21">
      <c r="A251" s="42">
        <v>77</v>
      </c>
      <c r="B251" s="26">
        <v>1</v>
      </c>
      <c r="C251" s="26">
        <v>0.9</v>
      </c>
      <c r="D251" s="27">
        <f t="shared" si="50"/>
        <v>9.9999999999999978E-2</v>
      </c>
      <c r="E251" s="26">
        <v>10</v>
      </c>
      <c r="F251" s="43">
        <v>100</v>
      </c>
      <c r="G251" s="24" t="str">
        <f t="shared" si="51"/>
        <v>1% percentile</v>
      </c>
      <c r="H251" s="28">
        <v>0.94545271645200002</v>
      </c>
      <c r="I251" s="29">
        <v>0.94916517845699999</v>
      </c>
      <c r="J251" s="30">
        <f t="shared" si="40"/>
        <v>3.9266501014791379E-3</v>
      </c>
      <c r="K251" s="28">
        <v>5.3726259855272698E-3</v>
      </c>
      <c r="L251" s="28">
        <f t="shared" si="41"/>
        <v>0.94470810847963949</v>
      </c>
      <c r="M251" s="28">
        <f t="shared" si="42"/>
        <v>0.94619732442436055</v>
      </c>
      <c r="N251" s="29">
        <v>4.4907182669531804E-3</v>
      </c>
      <c r="O251" s="29">
        <f t="shared" si="43"/>
        <v>0.94854279665856367</v>
      </c>
      <c r="P251" s="29">
        <f t="shared" si="44"/>
        <v>0.94978756025543631</v>
      </c>
      <c r="Q251" s="25" t="b">
        <f t="shared" si="45"/>
        <v>0</v>
      </c>
      <c r="R251" s="25" t="b">
        <f t="shared" si="46"/>
        <v>0</v>
      </c>
      <c r="S251" s="25" t="b">
        <f t="shared" si="47"/>
        <v>0</v>
      </c>
      <c r="T251" s="25" t="b">
        <f t="shared" si="48"/>
        <v>0</v>
      </c>
      <c r="U251" s="31" t="b">
        <f t="shared" si="49"/>
        <v>1</v>
      </c>
    </row>
    <row r="252" spans="1:21">
      <c r="A252" s="42">
        <v>78</v>
      </c>
      <c r="B252" s="26">
        <v>1</v>
      </c>
      <c r="C252" s="26">
        <v>0.9</v>
      </c>
      <c r="D252" s="27">
        <f t="shared" si="50"/>
        <v>9.9999999999999978E-2</v>
      </c>
      <c r="E252" s="26">
        <v>10</v>
      </c>
      <c r="F252" s="43">
        <v>250</v>
      </c>
      <c r="G252" s="24" t="str">
        <f t="shared" si="51"/>
        <v>1% percentile</v>
      </c>
      <c r="H252" s="28">
        <v>0.966884622207</v>
      </c>
      <c r="I252" s="29">
        <v>0.96876467750799999</v>
      </c>
      <c r="J252" s="30">
        <f t="shared" si="40"/>
        <v>1.9444463773853401E-3</v>
      </c>
      <c r="K252" s="28">
        <v>2.69800073259403E-3</v>
      </c>
      <c r="L252" s="28">
        <f t="shared" si="41"/>
        <v>0.96613677455844393</v>
      </c>
      <c r="M252" s="28">
        <f t="shared" si="42"/>
        <v>0.96763246985555607</v>
      </c>
      <c r="N252" s="29">
        <v>2.2658312866330201E-3</v>
      </c>
      <c r="O252" s="29">
        <f t="shared" si="43"/>
        <v>0.9681366211182213</v>
      </c>
      <c r="P252" s="29">
        <f t="shared" si="44"/>
        <v>0.96939273389777869</v>
      </c>
      <c r="Q252" s="25" t="b">
        <f t="shared" si="45"/>
        <v>0</v>
      </c>
      <c r="R252" s="25" t="b">
        <f t="shared" si="46"/>
        <v>0</v>
      </c>
      <c r="S252" s="25" t="b">
        <f t="shared" si="47"/>
        <v>0</v>
      </c>
      <c r="T252" s="25" t="b">
        <f t="shared" si="48"/>
        <v>0</v>
      </c>
      <c r="U252" s="31" t="b">
        <f t="shared" si="49"/>
        <v>1</v>
      </c>
    </row>
    <row r="253" spans="1:21">
      <c r="A253" s="42">
        <v>79</v>
      </c>
      <c r="B253" s="26">
        <v>1</v>
      </c>
      <c r="C253" s="26">
        <v>0.9</v>
      </c>
      <c r="D253" s="27">
        <f t="shared" si="50"/>
        <v>9.9999999999999978E-2</v>
      </c>
      <c r="E253" s="26">
        <v>10</v>
      </c>
      <c r="F253" s="43">
        <v>500</v>
      </c>
      <c r="G253" s="24" t="str">
        <f t="shared" si="51"/>
        <v>1% percentile</v>
      </c>
      <c r="H253" s="28">
        <v>0.97732533746200001</v>
      </c>
      <c r="I253" s="29">
        <v>0.97846744031800004</v>
      </c>
      <c r="J253" s="30">
        <f t="shared" si="40"/>
        <v>1.1686004774683677E-3</v>
      </c>
      <c r="K253" s="28">
        <v>1.7819414662827099E-3</v>
      </c>
      <c r="L253" s="28">
        <f t="shared" si="41"/>
        <v>0.97654436718089543</v>
      </c>
      <c r="M253" s="28">
        <f t="shared" si="42"/>
        <v>0.97810630774310459</v>
      </c>
      <c r="N253" s="29">
        <v>1.57518022122464E-3</v>
      </c>
      <c r="O253" s="29">
        <f t="shared" si="43"/>
        <v>0.97777708714791167</v>
      </c>
      <c r="P253" s="29">
        <f t="shared" si="44"/>
        <v>0.9791577934880884</v>
      </c>
      <c r="Q253" s="25" t="b">
        <f t="shared" si="45"/>
        <v>0</v>
      </c>
      <c r="R253" s="25" t="b">
        <f t="shared" si="46"/>
        <v>0</v>
      </c>
      <c r="S253" s="25" t="b">
        <f t="shared" si="47"/>
        <v>0</v>
      </c>
      <c r="T253" s="25" t="b">
        <f t="shared" si="48"/>
        <v>0</v>
      </c>
      <c r="U253" s="31" t="b">
        <f t="shared" si="49"/>
        <v>1</v>
      </c>
    </row>
    <row r="254" spans="1:21" ht="15" thickBot="1">
      <c r="A254" s="44">
        <v>80</v>
      </c>
      <c r="B254" s="34">
        <v>1</v>
      </c>
      <c r="C254" s="34">
        <v>0.9</v>
      </c>
      <c r="D254" s="35">
        <f t="shared" si="50"/>
        <v>9.9999999999999978E-2</v>
      </c>
      <c r="E254" s="34">
        <v>10</v>
      </c>
      <c r="F254" s="45">
        <v>1000</v>
      </c>
      <c r="G254" s="32" t="str">
        <f t="shared" si="51"/>
        <v>1% percentile</v>
      </c>
      <c r="H254" s="36">
        <v>0.98356424042599999</v>
      </c>
      <c r="I254" s="37">
        <v>0.98427286281799997</v>
      </c>
      <c r="J254" s="38">
        <f t="shared" si="40"/>
        <v>7.2046376116018877E-4</v>
      </c>
      <c r="K254" s="36">
        <v>3.5867799936768199E-4</v>
      </c>
      <c r="L254" s="36">
        <f t="shared" si="41"/>
        <v>0.98324984529766102</v>
      </c>
      <c r="M254" s="36">
        <f t="shared" si="42"/>
        <v>0.98387863555433897</v>
      </c>
      <c r="N254" s="37">
        <v>5.0568404613354995E-4</v>
      </c>
      <c r="O254" s="37">
        <f t="shared" si="43"/>
        <v>0.98382961120830159</v>
      </c>
      <c r="P254" s="37">
        <f t="shared" si="44"/>
        <v>0.98471611442769835</v>
      </c>
      <c r="Q254" s="33" t="b">
        <f t="shared" si="45"/>
        <v>0</v>
      </c>
      <c r="R254" s="33" t="b">
        <f t="shared" si="46"/>
        <v>0</v>
      </c>
      <c r="S254" s="33" t="b">
        <f t="shared" si="47"/>
        <v>0</v>
      </c>
      <c r="T254" s="33" t="b">
        <f t="shared" si="48"/>
        <v>0</v>
      </c>
      <c r="U254" s="39" t="b">
        <f t="shared" si="49"/>
        <v>1</v>
      </c>
    </row>
    <row r="255" spans="1:21">
      <c r="A255" s="40">
        <v>1</v>
      </c>
      <c r="B255" s="18">
        <v>0.1</v>
      </c>
      <c r="C255" s="18">
        <v>0</v>
      </c>
      <c r="D255" s="19">
        <f>$B255-$C255</f>
        <v>0.1</v>
      </c>
      <c r="E255" s="18">
        <v>2</v>
      </c>
      <c r="F255" s="41">
        <v>50</v>
      </c>
      <c r="G255" s="16" t="str">
        <f t="shared" ref="G255:G286" si="52">$H$4</f>
        <v>2% percentile</v>
      </c>
      <c r="H255" s="20">
        <v>6.5112218620199998E-3</v>
      </c>
      <c r="I255" s="21">
        <v>6.6668445955800001E-3</v>
      </c>
      <c r="J255" s="22">
        <f t="shared" si="40"/>
        <v>2.3900695884400549E-2</v>
      </c>
      <c r="K255" s="20">
        <v>7.8890703670109002E-4</v>
      </c>
      <c r="L255" s="20">
        <f t="shared" si="41"/>
        <v>6.4420711113499307E-3</v>
      </c>
      <c r="M255" s="20">
        <f t="shared" si="42"/>
        <v>6.5803726126900689E-3</v>
      </c>
      <c r="N255" s="21">
        <v>7.83275083378787E-4</v>
      </c>
      <c r="O255" s="21">
        <f t="shared" si="43"/>
        <v>6.5981875073845425E-3</v>
      </c>
      <c r="P255" s="21">
        <f t="shared" si="44"/>
        <v>6.7355016837754578E-3</v>
      </c>
      <c r="Q255" s="17" t="b">
        <f t="shared" si="45"/>
        <v>0</v>
      </c>
      <c r="R255" s="17" t="b">
        <f t="shared" si="46"/>
        <v>0</v>
      </c>
      <c r="S255" s="17" t="b">
        <f t="shared" si="47"/>
        <v>0</v>
      </c>
      <c r="T255" s="17" t="b">
        <f t="shared" si="48"/>
        <v>0</v>
      </c>
      <c r="U255" s="23" t="b">
        <f t="shared" si="49"/>
        <v>1</v>
      </c>
    </row>
    <row r="256" spans="1:21">
      <c r="A256" s="42">
        <v>2</v>
      </c>
      <c r="B256" s="26">
        <v>0.1</v>
      </c>
      <c r="C256" s="26">
        <v>0</v>
      </c>
      <c r="D256" s="27">
        <f t="shared" ref="D256:D319" si="53">$B256-$C256</f>
        <v>0.1</v>
      </c>
      <c r="E256" s="26">
        <v>2</v>
      </c>
      <c r="F256" s="43">
        <v>100</v>
      </c>
      <c r="G256" s="24" t="str">
        <f t="shared" si="52"/>
        <v>2% percentile</v>
      </c>
      <c r="H256" s="28">
        <v>7.5724931116200002E-3</v>
      </c>
      <c r="I256" s="29">
        <v>7.6735201638400002E-3</v>
      </c>
      <c r="J256" s="30">
        <f t="shared" si="40"/>
        <v>1.3341319791360912E-2</v>
      </c>
      <c r="K256" s="28">
        <v>4.3946605770655802E-4</v>
      </c>
      <c r="L256" s="28">
        <f t="shared" si="41"/>
        <v>7.5115862234368972E-3</v>
      </c>
      <c r="M256" s="28">
        <f t="shared" si="42"/>
        <v>7.6333999998031031E-3</v>
      </c>
      <c r="N256" s="29">
        <v>4.4762732281255298E-4</v>
      </c>
      <c r="O256" s="29">
        <f t="shared" si="43"/>
        <v>7.6114821820205932E-3</v>
      </c>
      <c r="P256" s="29">
        <f t="shared" si="44"/>
        <v>7.7355581456594073E-3</v>
      </c>
      <c r="Q256" s="25" t="b">
        <f t="shared" si="45"/>
        <v>0</v>
      </c>
      <c r="R256" s="25" t="b">
        <f t="shared" si="46"/>
        <v>0</v>
      </c>
      <c r="S256" s="25" t="b">
        <f t="shared" si="47"/>
        <v>0</v>
      </c>
      <c r="T256" s="25" t="b">
        <f t="shared" si="48"/>
        <v>0</v>
      </c>
      <c r="U256" s="31" t="b">
        <f t="shared" si="49"/>
        <v>1</v>
      </c>
    </row>
    <row r="257" spans="1:21">
      <c r="A257" s="42">
        <v>3</v>
      </c>
      <c r="B257" s="26">
        <v>0.1</v>
      </c>
      <c r="C257" s="26">
        <v>0</v>
      </c>
      <c r="D257" s="27">
        <f t="shared" si="53"/>
        <v>0.1</v>
      </c>
      <c r="E257" s="26">
        <v>2</v>
      </c>
      <c r="F257" s="43">
        <v>250</v>
      </c>
      <c r="G257" s="24" t="str">
        <f t="shared" si="52"/>
        <v>2% percentile</v>
      </c>
      <c r="H257" s="28">
        <v>8.5437785171399994E-3</v>
      </c>
      <c r="I257" s="29">
        <v>8.5848601204099994E-3</v>
      </c>
      <c r="J257" s="30">
        <f t="shared" si="40"/>
        <v>4.8083647285079622E-3</v>
      </c>
      <c r="K257" s="28">
        <v>2.39986431029185E-4</v>
      </c>
      <c r="L257" s="28">
        <f t="shared" si="41"/>
        <v>8.4772576722927893E-3</v>
      </c>
      <c r="M257" s="28">
        <f t="shared" si="42"/>
        <v>8.6102993619872094E-3</v>
      </c>
      <c r="N257" s="29">
        <v>2.33339606766333E-4</v>
      </c>
      <c r="O257" s="29">
        <f t="shared" si="43"/>
        <v>8.5201816812505594E-3</v>
      </c>
      <c r="P257" s="29">
        <f t="shared" si="44"/>
        <v>8.6495385595694394E-3</v>
      </c>
      <c r="Q257" s="25" t="b">
        <f t="shared" si="45"/>
        <v>0</v>
      </c>
      <c r="R257" s="25" t="b">
        <f t="shared" si="46"/>
        <v>0</v>
      </c>
      <c r="S257" s="25" t="b">
        <f t="shared" si="47"/>
        <v>0</v>
      </c>
      <c r="T257" s="25" t="b">
        <f t="shared" si="48"/>
        <v>1</v>
      </c>
      <c r="U257" s="31" t="b">
        <f t="shared" si="49"/>
        <v>0</v>
      </c>
    </row>
    <row r="258" spans="1:21">
      <c r="A258" s="42">
        <v>4</v>
      </c>
      <c r="B258" s="26">
        <v>0.1</v>
      </c>
      <c r="C258" s="26">
        <v>0</v>
      </c>
      <c r="D258" s="27">
        <f t="shared" si="53"/>
        <v>0.1</v>
      </c>
      <c r="E258" s="26">
        <v>2</v>
      </c>
      <c r="F258" s="43">
        <v>500</v>
      </c>
      <c r="G258" s="24" t="str">
        <f t="shared" si="52"/>
        <v>2% percentile</v>
      </c>
      <c r="H258" s="28">
        <v>8.9865847867700004E-3</v>
      </c>
      <c r="I258" s="29">
        <v>9.0208131251099995E-3</v>
      </c>
      <c r="J258" s="30">
        <f t="shared" si="40"/>
        <v>3.8088260615300571E-3</v>
      </c>
      <c r="K258" s="28">
        <v>1.00843278357913E-4</v>
      </c>
      <c r="L258" s="28">
        <f t="shared" si="41"/>
        <v>8.9423882713754836E-3</v>
      </c>
      <c r="M258" s="28">
        <f t="shared" si="42"/>
        <v>9.0307813021645172E-3</v>
      </c>
      <c r="N258" s="29">
        <v>8.7005291232427197E-5</v>
      </c>
      <c r="O258" s="29">
        <f t="shared" si="43"/>
        <v>8.982681374972816E-3</v>
      </c>
      <c r="P258" s="29">
        <f t="shared" si="44"/>
        <v>9.0589448752471831E-3</v>
      </c>
      <c r="Q258" s="25" t="b">
        <f t="shared" si="45"/>
        <v>0</v>
      </c>
      <c r="R258" s="25" t="b">
        <f t="shared" si="46"/>
        <v>0</v>
      </c>
      <c r="S258" s="25" t="b">
        <f t="shared" si="47"/>
        <v>0</v>
      </c>
      <c r="T258" s="25" t="b">
        <f t="shared" si="48"/>
        <v>1</v>
      </c>
      <c r="U258" s="31" t="b">
        <f t="shared" si="49"/>
        <v>0</v>
      </c>
    </row>
    <row r="259" spans="1:21">
      <c r="A259" s="42">
        <v>5</v>
      </c>
      <c r="B259" s="26">
        <v>0.1</v>
      </c>
      <c r="C259" s="26">
        <v>0</v>
      </c>
      <c r="D259" s="27">
        <f t="shared" si="53"/>
        <v>0.1</v>
      </c>
      <c r="E259" s="26">
        <v>2</v>
      </c>
      <c r="F259" s="43">
        <v>1000</v>
      </c>
      <c r="G259" s="24" t="str">
        <f t="shared" si="52"/>
        <v>2% percentile</v>
      </c>
      <c r="H259" s="28">
        <v>9.2879507134500001E-3</v>
      </c>
      <c r="I259" s="29">
        <v>9.3181308111500005E-3</v>
      </c>
      <c r="J259" s="30">
        <f t="shared" si="40"/>
        <v>3.2493817668838537E-3</v>
      </c>
      <c r="K259" s="28">
        <v>7.9743798737578504E-5</v>
      </c>
      <c r="L259" s="28">
        <f t="shared" si="41"/>
        <v>9.2180521919835758E-3</v>
      </c>
      <c r="M259" s="28">
        <f t="shared" si="42"/>
        <v>9.3578492349164245E-3</v>
      </c>
      <c r="N259" s="29">
        <v>6.2127344736503094E-5</v>
      </c>
      <c r="O259" s="29">
        <f t="shared" si="43"/>
        <v>9.2636737924417858E-3</v>
      </c>
      <c r="P259" s="29">
        <f t="shared" si="44"/>
        <v>9.3725878298582151E-3</v>
      </c>
      <c r="Q259" s="25" t="b">
        <f t="shared" si="45"/>
        <v>0</v>
      </c>
      <c r="R259" s="25" t="b">
        <f t="shared" si="46"/>
        <v>0</v>
      </c>
      <c r="S259" s="25" t="b">
        <f t="shared" si="47"/>
        <v>0</v>
      </c>
      <c r="T259" s="25" t="b">
        <f t="shared" si="48"/>
        <v>1</v>
      </c>
      <c r="U259" s="31" t="b">
        <f t="shared" si="49"/>
        <v>0</v>
      </c>
    </row>
    <row r="260" spans="1:21">
      <c r="A260" s="42">
        <v>6</v>
      </c>
      <c r="B260" s="26">
        <v>0.1</v>
      </c>
      <c r="C260" s="26">
        <v>0</v>
      </c>
      <c r="D260" s="27">
        <f t="shared" si="53"/>
        <v>0.1</v>
      </c>
      <c r="E260" s="26">
        <v>10</v>
      </c>
      <c r="F260" s="43">
        <v>50</v>
      </c>
      <c r="G260" s="24" t="str">
        <f t="shared" si="52"/>
        <v>2% percentile</v>
      </c>
      <c r="H260" s="28">
        <v>7.2716253013400001E-3</v>
      </c>
      <c r="I260" s="29">
        <v>7.3145585759199997E-3</v>
      </c>
      <c r="J260" s="30">
        <f t="shared" si="40"/>
        <v>5.904219868436829E-3</v>
      </c>
      <c r="K260" s="28">
        <v>5.66320937646168E-4</v>
      </c>
      <c r="L260" s="28">
        <f t="shared" si="41"/>
        <v>7.2219850824845966E-3</v>
      </c>
      <c r="M260" s="28">
        <f t="shared" si="42"/>
        <v>7.3212655201954037E-3</v>
      </c>
      <c r="N260" s="29">
        <v>5.6540715783572797E-4</v>
      </c>
      <c r="O260" s="29">
        <f t="shared" si="43"/>
        <v>7.2649984533964826E-3</v>
      </c>
      <c r="P260" s="29">
        <f t="shared" si="44"/>
        <v>7.3641186984435168E-3</v>
      </c>
      <c r="Q260" s="25" t="b">
        <f t="shared" si="45"/>
        <v>0</v>
      </c>
      <c r="R260" s="25" t="b">
        <f t="shared" si="46"/>
        <v>0</v>
      </c>
      <c r="S260" s="25" t="b">
        <f t="shared" si="47"/>
        <v>0</v>
      </c>
      <c r="T260" s="25" t="b">
        <f t="shared" si="48"/>
        <v>1</v>
      </c>
      <c r="U260" s="31" t="b">
        <f t="shared" si="49"/>
        <v>0</v>
      </c>
    </row>
    <row r="261" spans="1:21">
      <c r="A261" s="42">
        <v>7</v>
      </c>
      <c r="B261" s="26">
        <v>0.1</v>
      </c>
      <c r="C261" s="26">
        <v>0</v>
      </c>
      <c r="D261" s="27">
        <f t="shared" si="53"/>
        <v>0.1</v>
      </c>
      <c r="E261" s="26">
        <v>10</v>
      </c>
      <c r="F261" s="43">
        <v>100</v>
      </c>
      <c r="G261" s="24" t="str">
        <f t="shared" si="52"/>
        <v>2% percentile</v>
      </c>
      <c r="H261" s="28">
        <v>8.0601350590800008E-3</v>
      </c>
      <c r="I261" s="29">
        <v>8.0783574905199992E-3</v>
      </c>
      <c r="J261" s="30">
        <f t="shared" si="40"/>
        <v>2.2608096894691839E-3</v>
      </c>
      <c r="K261" s="28">
        <v>3.3796926949689201E-4</v>
      </c>
      <c r="L261" s="28">
        <f t="shared" si="41"/>
        <v>8.0132949080703939E-3</v>
      </c>
      <c r="M261" s="28">
        <f t="shared" si="42"/>
        <v>8.1069752100896078E-3</v>
      </c>
      <c r="N261" s="29">
        <v>3.31890369868763E-4</v>
      </c>
      <c r="O261" s="29">
        <f t="shared" si="43"/>
        <v>8.0323598320156345E-3</v>
      </c>
      <c r="P261" s="29">
        <f t="shared" si="44"/>
        <v>8.1243551490243638E-3</v>
      </c>
      <c r="Q261" s="25" t="b">
        <f t="shared" si="45"/>
        <v>0</v>
      </c>
      <c r="R261" s="25" t="b">
        <f t="shared" si="46"/>
        <v>0</v>
      </c>
      <c r="S261" s="25" t="b">
        <f t="shared" si="47"/>
        <v>0</v>
      </c>
      <c r="T261" s="25" t="b">
        <f t="shared" si="48"/>
        <v>1</v>
      </c>
      <c r="U261" s="31" t="b">
        <f t="shared" si="49"/>
        <v>0</v>
      </c>
    </row>
    <row r="262" spans="1:21">
      <c r="A262" s="42">
        <v>8</v>
      </c>
      <c r="B262" s="26">
        <v>0.1</v>
      </c>
      <c r="C262" s="26">
        <v>0</v>
      </c>
      <c r="D262" s="27">
        <f t="shared" si="53"/>
        <v>0.1</v>
      </c>
      <c r="E262" s="26">
        <v>10</v>
      </c>
      <c r="F262" s="43">
        <v>250</v>
      </c>
      <c r="G262" s="24" t="str">
        <f t="shared" si="52"/>
        <v>2% percentile</v>
      </c>
      <c r="H262" s="28">
        <v>8.7620150797100005E-3</v>
      </c>
      <c r="I262" s="29">
        <v>8.7742323533399995E-3</v>
      </c>
      <c r="J262" s="30">
        <f t="shared" si="40"/>
        <v>1.3943451955806675E-3</v>
      </c>
      <c r="K262" s="28">
        <v>2.0144294469127901E-4</v>
      </c>
      <c r="L262" s="28">
        <f t="shared" si="41"/>
        <v>8.7061779442023524E-3</v>
      </c>
      <c r="M262" s="28">
        <f t="shared" si="42"/>
        <v>8.8178522152176485E-3</v>
      </c>
      <c r="N262" s="29">
        <v>1.9034437792377399E-4</v>
      </c>
      <c r="O262" s="29">
        <f t="shared" si="43"/>
        <v>8.7214715835868695E-3</v>
      </c>
      <c r="P262" s="29">
        <f t="shared" si="44"/>
        <v>8.8269931230931294E-3</v>
      </c>
      <c r="Q262" s="25" t="b">
        <f t="shared" si="45"/>
        <v>0</v>
      </c>
      <c r="R262" s="25" t="b">
        <f t="shared" si="46"/>
        <v>0</v>
      </c>
      <c r="S262" s="25" t="b">
        <f t="shared" si="47"/>
        <v>0</v>
      </c>
      <c r="T262" s="25" t="b">
        <f t="shared" si="48"/>
        <v>1</v>
      </c>
      <c r="U262" s="31" t="b">
        <f t="shared" si="49"/>
        <v>0</v>
      </c>
    </row>
    <row r="263" spans="1:21">
      <c r="A263" s="42">
        <v>9</v>
      </c>
      <c r="B263" s="26">
        <v>0.1</v>
      </c>
      <c r="C263" s="26">
        <v>0</v>
      </c>
      <c r="D263" s="27">
        <f t="shared" si="53"/>
        <v>0.1</v>
      </c>
      <c r="E263" s="26">
        <v>10</v>
      </c>
      <c r="F263" s="43">
        <v>500</v>
      </c>
      <c r="G263" s="24" t="str">
        <f t="shared" si="52"/>
        <v>2% percentile</v>
      </c>
      <c r="H263" s="28">
        <v>9.1182676431999996E-3</v>
      </c>
      <c r="I263" s="29">
        <v>9.1183600509500001E-3</v>
      </c>
      <c r="J263" s="30">
        <f t="shared" si="40"/>
        <v>1.0134353762854485E-5</v>
      </c>
      <c r="K263" s="28">
        <v>8.8499711788593595E-5</v>
      </c>
      <c r="L263" s="28">
        <f t="shared" si="41"/>
        <v>9.0794809343765059E-3</v>
      </c>
      <c r="M263" s="28">
        <f t="shared" si="42"/>
        <v>9.1570543520234932E-3</v>
      </c>
      <c r="N263" s="29">
        <v>8.83128892585842E-5</v>
      </c>
      <c r="O263" s="29">
        <f t="shared" si="43"/>
        <v>9.0796552207103656E-3</v>
      </c>
      <c r="P263" s="29">
        <f t="shared" si="44"/>
        <v>9.1570648811896346E-3</v>
      </c>
      <c r="Q263" s="25" t="b">
        <f t="shared" si="45"/>
        <v>0</v>
      </c>
      <c r="R263" s="25" t="b">
        <f t="shared" si="46"/>
        <v>0</v>
      </c>
      <c r="S263" s="25" t="b">
        <f t="shared" si="47"/>
        <v>0</v>
      </c>
      <c r="T263" s="25" t="b">
        <f t="shared" si="48"/>
        <v>1</v>
      </c>
      <c r="U263" s="31" t="b">
        <f t="shared" si="49"/>
        <v>0</v>
      </c>
    </row>
    <row r="264" spans="1:21">
      <c r="A264" s="42">
        <v>10</v>
      </c>
      <c r="B264" s="26">
        <v>0.1</v>
      </c>
      <c r="C264" s="26">
        <v>0</v>
      </c>
      <c r="D264" s="27">
        <f t="shared" si="53"/>
        <v>0.1</v>
      </c>
      <c r="E264" s="26">
        <v>10</v>
      </c>
      <c r="F264" s="43">
        <v>1000</v>
      </c>
      <c r="G264" s="24" t="str">
        <f t="shared" si="52"/>
        <v>2% percentile</v>
      </c>
      <c r="H264" s="28">
        <v>9.4121893840800001E-3</v>
      </c>
      <c r="I264" s="29">
        <v>9.4121359278500002E-3</v>
      </c>
      <c r="J264" s="30">
        <f t="shared" si="40"/>
        <v>-5.6794681681857435E-6</v>
      </c>
      <c r="K264" s="28">
        <v>3.3487913685495101E-5</v>
      </c>
      <c r="L264" s="28">
        <f t="shared" si="41"/>
        <v>9.3828359335212386E-3</v>
      </c>
      <c r="M264" s="28">
        <f t="shared" si="42"/>
        <v>9.4415428346387616E-3</v>
      </c>
      <c r="N264" s="29">
        <v>3.3271921610470699E-5</v>
      </c>
      <c r="O264" s="29">
        <f t="shared" si="43"/>
        <v>9.3829718026924823E-3</v>
      </c>
      <c r="P264" s="29">
        <f t="shared" si="44"/>
        <v>9.4413000530075182E-3</v>
      </c>
      <c r="Q264" s="25" t="b">
        <f t="shared" si="45"/>
        <v>0</v>
      </c>
      <c r="R264" s="25" t="b">
        <f t="shared" si="46"/>
        <v>1</v>
      </c>
      <c r="S264" s="25" t="b">
        <f t="shared" si="47"/>
        <v>0</v>
      </c>
      <c r="T264" s="25" t="b">
        <f t="shared" si="48"/>
        <v>0</v>
      </c>
      <c r="U264" s="31" t="b">
        <f t="shared" si="49"/>
        <v>0</v>
      </c>
    </row>
    <row r="265" spans="1:21">
      <c r="A265" s="42">
        <v>11</v>
      </c>
      <c r="B265" s="26">
        <v>0.55000000000000004</v>
      </c>
      <c r="C265" s="26">
        <v>0.45</v>
      </c>
      <c r="D265" s="27">
        <f t="shared" si="53"/>
        <v>0.10000000000000003</v>
      </c>
      <c r="E265" s="26">
        <v>2</v>
      </c>
      <c r="F265" s="43">
        <v>50</v>
      </c>
      <c r="G265" s="24" t="str">
        <f t="shared" si="52"/>
        <v>2% percentile</v>
      </c>
      <c r="H265" s="28">
        <v>0.26735072110500002</v>
      </c>
      <c r="I265" s="29">
        <v>0.26893058181399998</v>
      </c>
      <c r="J265" s="30">
        <f t="shared" si="40"/>
        <v>5.909319049038509E-3</v>
      </c>
      <c r="K265" s="28">
        <v>4.6957840251118403E-3</v>
      </c>
      <c r="L265" s="28">
        <f t="shared" si="41"/>
        <v>0.26693911748731797</v>
      </c>
      <c r="M265" s="28">
        <f t="shared" si="42"/>
        <v>0.26776232472268208</v>
      </c>
      <c r="N265" s="29">
        <v>4.2299987925288598E-3</v>
      </c>
      <c r="O265" s="29">
        <f t="shared" si="43"/>
        <v>0.26855980607208241</v>
      </c>
      <c r="P265" s="29">
        <f t="shared" si="44"/>
        <v>0.26930135755591755</v>
      </c>
      <c r="Q265" s="25" t="b">
        <f t="shared" si="45"/>
        <v>0</v>
      </c>
      <c r="R265" s="25" t="b">
        <f t="shared" si="46"/>
        <v>0</v>
      </c>
      <c r="S265" s="25" t="b">
        <f t="shared" si="47"/>
        <v>0</v>
      </c>
      <c r="T265" s="25" t="b">
        <f t="shared" si="48"/>
        <v>0</v>
      </c>
      <c r="U265" s="31" t="b">
        <f t="shared" si="49"/>
        <v>1</v>
      </c>
    </row>
    <row r="266" spans="1:21">
      <c r="A266" s="42">
        <v>12</v>
      </c>
      <c r="B266" s="26">
        <v>0.55000000000000004</v>
      </c>
      <c r="C266" s="26">
        <v>0.45</v>
      </c>
      <c r="D266" s="27">
        <f t="shared" si="53"/>
        <v>0.10000000000000003</v>
      </c>
      <c r="E266" s="26">
        <v>2</v>
      </c>
      <c r="F266" s="43">
        <v>100</v>
      </c>
      <c r="G266" s="24" t="str">
        <f t="shared" si="52"/>
        <v>2% percentile</v>
      </c>
      <c r="H266" s="28">
        <v>0.27755114676300002</v>
      </c>
      <c r="I266" s="29">
        <v>0.27863970883599998</v>
      </c>
      <c r="J266" s="30">
        <f t="shared" si="40"/>
        <v>3.9220233304583458E-3</v>
      </c>
      <c r="K266" s="28">
        <v>2.9363880841236098E-3</v>
      </c>
      <c r="L266" s="28">
        <f t="shared" si="41"/>
        <v>0.2771441841374101</v>
      </c>
      <c r="M266" s="28">
        <f t="shared" si="42"/>
        <v>0.27795810938858995</v>
      </c>
      <c r="N266" s="29">
        <v>2.7848290754762602E-3</v>
      </c>
      <c r="O266" s="29">
        <f t="shared" si="43"/>
        <v>0.27825375121735191</v>
      </c>
      <c r="P266" s="29">
        <f t="shared" si="44"/>
        <v>0.27902566645464805</v>
      </c>
      <c r="Q266" s="25" t="b">
        <f t="shared" si="45"/>
        <v>0</v>
      </c>
      <c r="R266" s="25" t="b">
        <f t="shared" si="46"/>
        <v>0</v>
      </c>
      <c r="S266" s="25" t="b">
        <f t="shared" si="47"/>
        <v>0</v>
      </c>
      <c r="T266" s="25" t="b">
        <f t="shared" si="48"/>
        <v>0</v>
      </c>
      <c r="U266" s="31" t="b">
        <f t="shared" si="49"/>
        <v>1</v>
      </c>
    </row>
    <row r="267" spans="1:21">
      <c r="A267" s="42">
        <v>13</v>
      </c>
      <c r="B267" s="26">
        <v>0.55000000000000004</v>
      </c>
      <c r="C267" s="26">
        <v>0.45</v>
      </c>
      <c r="D267" s="27">
        <f t="shared" si="53"/>
        <v>0.10000000000000003</v>
      </c>
      <c r="E267" s="26">
        <v>2</v>
      </c>
      <c r="F267" s="43">
        <v>250</v>
      </c>
      <c r="G267" s="24" t="str">
        <f t="shared" si="52"/>
        <v>2% percentile</v>
      </c>
      <c r="H267" s="28">
        <v>0.287419335838</v>
      </c>
      <c r="I267" s="29">
        <v>0.28780343359400001</v>
      </c>
      <c r="J267" s="30">
        <f t="shared" si="40"/>
        <v>1.336367140645346E-3</v>
      </c>
      <c r="K267" s="28">
        <v>1.77605349079416E-3</v>
      </c>
      <c r="L267" s="28">
        <f t="shared" si="41"/>
        <v>0.28692703892690047</v>
      </c>
      <c r="M267" s="28">
        <f t="shared" si="42"/>
        <v>0.28791163274909953</v>
      </c>
      <c r="N267" s="29">
        <v>1.72709594687498E-3</v>
      </c>
      <c r="O267" s="29">
        <f t="shared" si="43"/>
        <v>0.28732470702172835</v>
      </c>
      <c r="P267" s="29">
        <f t="shared" si="44"/>
        <v>0.28828216016627167</v>
      </c>
      <c r="Q267" s="25" t="b">
        <f t="shared" si="45"/>
        <v>0</v>
      </c>
      <c r="R267" s="25" t="b">
        <f t="shared" si="46"/>
        <v>0</v>
      </c>
      <c r="S267" s="25" t="b">
        <f t="shared" si="47"/>
        <v>0</v>
      </c>
      <c r="T267" s="25" t="b">
        <f t="shared" si="48"/>
        <v>1</v>
      </c>
      <c r="U267" s="31" t="b">
        <f t="shared" si="49"/>
        <v>0</v>
      </c>
    </row>
    <row r="268" spans="1:21">
      <c r="A268" s="42">
        <v>14</v>
      </c>
      <c r="B268" s="26">
        <v>0.55000000000000004</v>
      </c>
      <c r="C268" s="26">
        <v>0.45</v>
      </c>
      <c r="D268" s="27">
        <f t="shared" si="53"/>
        <v>0.10000000000000003</v>
      </c>
      <c r="E268" s="26">
        <v>2</v>
      </c>
      <c r="F268" s="43">
        <v>500</v>
      </c>
      <c r="G268" s="24" t="str">
        <f t="shared" si="52"/>
        <v>2% percentile</v>
      </c>
      <c r="H268" s="28">
        <v>0.29133992939600001</v>
      </c>
      <c r="I268" s="29">
        <v>0.291688771949</v>
      </c>
      <c r="J268" s="30">
        <f t="shared" si="40"/>
        <v>1.1973729578475846E-3</v>
      </c>
      <c r="K268" s="28">
        <v>7.5796746775339105E-4</v>
      </c>
      <c r="L268" s="28">
        <f t="shared" si="41"/>
        <v>0.29100773550660453</v>
      </c>
      <c r="M268" s="28">
        <f t="shared" si="42"/>
        <v>0.29167212328539549</v>
      </c>
      <c r="N268" s="29">
        <v>6.4907183932597502E-4</v>
      </c>
      <c r="O268" s="29">
        <f t="shared" si="43"/>
        <v>0.29140430367301734</v>
      </c>
      <c r="P268" s="29">
        <f t="shared" si="44"/>
        <v>0.29197324022498267</v>
      </c>
      <c r="Q268" s="25" t="b">
        <f t="shared" si="45"/>
        <v>0</v>
      </c>
      <c r="R268" s="25" t="b">
        <f t="shared" si="46"/>
        <v>0</v>
      </c>
      <c r="S268" s="25" t="b">
        <f t="shared" si="47"/>
        <v>0</v>
      </c>
      <c r="T268" s="25" t="b">
        <f t="shared" si="48"/>
        <v>0</v>
      </c>
      <c r="U268" s="31" t="b">
        <f t="shared" si="49"/>
        <v>1</v>
      </c>
    </row>
    <row r="269" spans="1:21">
      <c r="A269" s="42">
        <v>15</v>
      </c>
      <c r="B269" s="26">
        <v>0.55000000000000004</v>
      </c>
      <c r="C269" s="26">
        <v>0.45</v>
      </c>
      <c r="D269" s="27">
        <f t="shared" si="53"/>
        <v>0.10000000000000003</v>
      </c>
      <c r="E269" s="26">
        <v>2</v>
      </c>
      <c r="F269" s="43">
        <v>1000</v>
      </c>
      <c r="G269" s="24" t="str">
        <f t="shared" si="52"/>
        <v>2% percentile</v>
      </c>
      <c r="H269" s="28">
        <v>0.29478477708</v>
      </c>
      <c r="I269" s="29">
        <v>0.29502046214299998</v>
      </c>
      <c r="J269" s="30">
        <f t="shared" si="40"/>
        <v>7.9951571900884941E-4</v>
      </c>
      <c r="K269" s="28">
        <v>5.5270750431986597E-4</v>
      </c>
      <c r="L269" s="28">
        <f t="shared" si="41"/>
        <v>0.29430030759187731</v>
      </c>
      <c r="M269" s="28">
        <f t="shared" si="42"/>
        <v>0.2952692465681227</v>
      </c>
      <c r="N269" s="29">
        <v>4.3106470431890598E-4</v>
      </c>
      <c r="O269" s="29">
        <f t="shared" si="43"/>
        <v>0.29464261727022928</v>
      </c>
      <c r="P269" s="29">
        <f t="shared" si="44"/>
        <v>0.29539830701577069</v>
      </c>
      <c r="Q269" s="25" t="b">
        <f t="shared" si="45"/>
        <v>0</v>
      </c>
      <c r="R269" s="25" t="b">
        <f t="shared" si="46"/>
        <v>0</v>
      </c>
      <c r="S269" s="25" t="b">
        <f t="shared" si="47"/>
        <v>0</v>
      </c>
      <c r="T269" s="25" t="b">
        <f t="shared" si="48"/>
        <v>1</v>
      </c>
      <c r="U269" s="31" t="b">
        <f t="shared" si="49"/>
        <v>0</v>
      </c>
    </row>
    <row r="270" spans="1:21">
      <c r="A270" s="42">
        <v>16</v>
      </c>
      <c r="B270" s="26">
        <v>0.55000000000000004</v>
      </c>
      <c r="C270" s="26">
        <v>0.45</v>
      </c>
      <c r="D270" s="27">
        <f t="shared" si="53"/>
        <v>0.10000000000000003</v>
      </c>
      <c r="E270" s="26">
        <v>10</v>
      </c>
      <c r="F270" s="43">
        <v>50</v>
      </c>
      <c r="G270" s="24" t="str">
        <f t="shared" si="52"/>
        <v>2% percentile</v>
      </c>
      <c r="H270" s="28">
        <v>0.26888806586899999</v>
      </c>
      <c r="I270" s="29">
        <v>0.269360640348</v>
      </c>
      <c r="J270" s="30">
        <f t="shared" si="40"/>
        <v>1.757513772404626E-3</v>
      </c>
      <c r="K270" s="28">
        <v>4.2423305191700697E-3</v>
      </c>
      <c r="L270" s="28">
        <f t="shared" si="41"/>
        <v>0.26851620920358366</v>
      </c>
      <c r="M270" s="28">
        <f t="shared" si="42"/>
        <v>0.26925992253441633</v>
      </c>
      <c r="N270" s="29">
        <v>4.0815682561600999E-3</v>
      </c>
      <c r="O270" s="29">
        <f t="shared" si="43"/>
        <v>0.26900287511623727</v>
      </c>
      <c r="P270" s="29">
        <f t="shared" si="44"/>
        <v>0.26971840557976273</v>
      </c>
      <c r="Q270" s="25" t="b">
        <f t="shared" si="45"/>
        <v>0</v>
      </c>
      <c r="R270" s="25" t="b">
        <f t="shared" si="46"/>
        <v>0</v>
      </c>
      <c r="S270" s="25" t="b">
        <f t="shared" si="47"/>
        <v>0</v>
      </c>
      <c r="T270" s="25" t="b">
        <f t="shared" si="48"/>
        <v>0</v>
      </c>
      <c r="U270" s="31" t="b">
        <f t="shared" si="49"/>
        <v>1</v>
      </c>
    </row>
    <row r="271" spans="1:21">
      <c r="A271" s="42">
        <v>17</v>
      </c>
      <c r="B271" s="26">
        <v>0.55000000000000004</v>
      </c>
      <c r="C271" s="26">
        <v>0.45</v>
      </c>
      <c r="D271" s="27">
        <f t="shared" si="53"/>
        <v>0.10000000000000003</v>
      </c>
      <c r="E271" s="26">
        <v>10</v>
      </c>
      <c r="F271" s="43">
        <v>100</v>
      </c>
      <c r="G271" s="24" t="str">
        <f t="shared" si="52"/>
        <v>2% percentile</v>
      </c>
      <c r="H271" s="28">
        <v>0.27859910579800001</v>
      </c>
      <c r="I271" s="29">
        <v>0.278830161425</v>
      </c>
      <c r="J271" s="30">
        <f t="shared" ref="J271:J334" si="54">IF($H271=0,"-",($I271-$H271)/$H271)</f>
        <v>8.2934805672892499E-4</v>
      </c>
      <c r="K271" s="28">
        <v>2.6108505440872198E-3</v>
      </c>
      <c r="L271" s="28">
        <f t="shared" ref="L271:L334" si="55">$H271-1.96*($K271/IF($F271&lt;=250,IF($F271&lt;=100,IF($F271&lt;=50,SQRT(500),SQRT(200)),SQRT(50)),IF($F271&lt;=500,SQRT(20),SQRT(5))))</f>
        <v>0.27823726037361984</v>
      </c>
      <c r="M271" s="28">
        <f t="shared" ref="M271:M334" si="56">$H271+1.96*($K271/IF($F271&lt;=250,IF($F271&lt;=100,IF($F271&lt;=50,SQRT(500),SQRT(200)),SQRT(50)),IF($F271&lt;=500,SQRT(20),SQRT(5))))</f>
        <v>0.27896095122238018</v>
      </c>
      <c r="N271" s="29">
        <v>2.59713210154452E-3</v>
      </c>
      <c r="O271" s="29">
        <f t="shared" ref="O271:O334" si="57">$I271-1.96*($N271/IF($F271&lt;=250,IF($F271&lt;=100,IF($F271&lt;=50,SQRT(500),SQRT(200)),SQRT(50)),IF($F271&lt;=500,SQRT(20),SQRT(5))))</f>
        <v>0.27847021727975468</v>
      </c>
      <c r="P271" s="29">
        <f t="shared" ref="P271:P334" si="58">$I271+1.96*($N271/IF($F271&lt;=250,IF($F271&lt;=100,IF($F271&lt;=50,SQRT(500),SQRT(200)),SQRT(50)),IF($F271&lt;=500,SQRT(20),SQRT(5))))</f>
        <v>0.27919010557024532</v>
      </c>
      <c r="Q271" s="25" t="b">
        <f t="shared" ref="Q271:Q334" si="59">IF($I271&lt;$L271,TRUE,FALSE)</f>
        <v>0</v>
      </c>
      <c r="R271" s="25" t="b">
        <f t="shared" ref="R271:R334" si="60">IF(AND($I271&lt;$H271,$I271&gt;=$L271),TRUE,FALSE)</f>
        <v>0</v>
      </c>
      <c r="S271" s="25" t="b">
        <f t="shared" ref="S271:S334" si="61">IF($I271=$H271,TRUE,FALSE)</f>
        <v>0</v>
      </c>
      <c r="T271" s="25" t="b">
        <f t="shared" ref="T271:T334" si="62">IF(AND($I271&gt;$H271,$I271&lt;=$M271),TRUE,FALSE)</f>
        <v>1</v>
      </c>
      <c r="U271" s="31" t="b">
        <f t="shared" ref="U271:U334" si="63">IF($I271&gt;$M271,TRUE,FALSE)</f>
        <v>0</v>
      </c>
    </row>
    <row r="272" spans="1:21">
      <c r="A272" s="42">
        <v>18</v>
      </c>
      <c r="B272" s="26">
        <v>0.55000000000000004</v>
      </c>
      <c r="C272" s="26">
        <v>0.45</v>
      </c>
      <c r="D272" s="27">
        <f t="shared" si="53"/>
        <v>0.10000000000000003</v>
      </c>
      <c r="E272" s="26">
        <v>10</v>
      </c>
      <c r="F272" s="43">
        <v>250</v>
      </c>
      <c r="G272" s="24" t="str">
        <f t="shared" si="52"/>
        <v>2% percentile</v>
      </c>
      <c r="H272" s="28">
        <v>0.28725628087999999</v>
      </c>
      <c r="I272" s="29">
        <v>0.287350298349</v>
      </c>
      <c r="J272" s="30">
        <f t="shared" si="54"/>
        <v>3.2729473734042618E-4</v>
      </c>
      <c r="K272" s="28">
        <v>1.17890722725161E-3</v>
      </c>
      <c r="L272" s="28">
        <f t="shared" si="55"/>
        <v>0.28692950446844645</v>
      </c>
      <c r="M272" s="28">
        <f t="shared" si="56"/>
        <v>0.28758305729155353</v>
      </c>
      <c r="N272" s="29">
        <v>1.15227446933E-3</v>
      </c>
      <c r="O272" s="29">
        <f t="shared" si="57"/>
        <v>0.28703090416130789</v>
      </c>
      <c r="P272" s="29">
        <f t="shared" si="58"/>
        <v>0.28766969253669211</v>
      </c>
      <c r="Q272" s="25" t="b">
        <f t="shared" si="59"/>
        <v>0</v>
      </c>
      <c r="R272" s="25" t="b">
        <f t="shared" si="60"/>
        <v>0</v>
      </c>
      <c r="S272" s="25" t="b">
        <f t="shared" si="61"/>
        <v>0</v>
      </c>
      <c r="T272" s="25" t="b">
        <f t="shared" si="62"/>
        <v>1</v>
      </c>
      <c r="U272" s="31" t="b">
        <f t="shared" si="63"/>
        <v>0</v>
      </c>
    </row>
    <row r="273" spans="1:21">
      <c r="A273" s="42">
        <v>19</v>
      </c>
      <c r="B273" s="26">
        <v>0.55000000000000004</v>
      </c>
      <c r="C273" s="26">
        <v>0.45</v>
      </c>
      <c r="D273" s="27">
        <f t="shared" si="53"/>
        <v>0.10000000000000003</v>
      </c>
      <c r="E273" s="26">
        <v>10</v>
      </c>
      <c r="F273" s="43">
        <v>500</v>
      </c>
      <c r="G273" s="24" t="str">
        <f t="shared" si="52"/>
        <v>2% percentile</v>
      </c>
      <c r="H273" s="28">
        <v>0.29184798789600003</v>
      </c>
      <c r="I273" s="29">
        <v>0.29196862159300002</v>
      </c>
      <c r="J273" s="30">
        <f t="shared" si="54"/>
        <v>4.1334428196565867E-4</v>
      </c>
      <c r="K273" s="28">
        <v>9.0454806416430996E-4</v>
      </c>
      <c r="L273" s="28">
        <f t="shared" si="55"/>
        <v>0.29145155222776414</v>
      </c>
      <c r="M273" s="28">
        <f t="shared" si="56"/>
        <v>0.29224442356423591</v>
      </c>
      <c r="N273" s="29">
        <v>8.9604537475586603E-4</v>
      </c>
      <c r="O273" s="29">
        <f t="shared" si="57"/>
        <v>0.29157591239269987</v>
      </c>
      <c r="P273" s="29">
        <f t="shared" si="58"/>
        <v>0.29236133079330018</v>
      </c>
      <c r="Q273" s="25" t="b">
        <f t="shared" si="59"/>
        <v>0</v>
      </c>
      <c r="R273" s="25" t="b">
        <f t="shared" si="60"/>
        <v>0</v>
      </c>
      <c r="S273" s="25" t="b">
        <f t="shared" si="61"/>
        <v>0</v>
      </c>
      <c r="T273" s="25" t="b">
        <f t="shared" si="62"/>
        <v>1</v>
      </c>
      <c r="U273" s="31" t="b">
        <f t="shared" si="63"/>
        <v>0</v>
      </c>
    </row>
    <row r="274" spans="1:21">
      <c r="A274" s="42">
        <v>20</v>
      </c>
      <c r="B274" s="26">
        <v>0.55000000000000004</v>
      </c>
      <c r="C274" s="26">
        <v>0.45</v>
      </c>
      <c r="D274" s="27">
        <f t="shared" si="53"/>
        <v>0.10000000000000003</v>
      </c>
      <c r="E274" s="26">
        <v>10</v>
      </c>
      <c r="F274" s="43">
        <v>1000</v>
      </c>
      <c r="G274" s="24" t="str">
        <f t="shared" si="52"/>
        <v>2% percentile</v>
      </c>
      <c r="H274" s="28">
        <v>0.29517669656099998</v>
      </c>
      <c r="I274" s="29">
        <v>0.29514179111</v>
      </c>
      <c r="J274" s="30">
        <f t="shared" si="54"/>
        <v>-1.1825273270776537E-4</v>
      </c>
      <c r="K274" s="28">
        <v>5.2658811908702402E-4</v>
      </c>
      <c r="L274" s="28">
        <f t="shared" si="55"/>
        <v>0.29471512172347442</v>
      </c>
      <c r="M274" s="28">
        <f t="shared" si="56"/>
        <v>0.29563827139852555</v>
      </c>
      <c r="N274" s="29">
        <v>4.6229216858707599E-4</v>
      </c>
      <c r="O274" s="29">
        <f t="shared" si="57"/>
        <v>0.2947365741579448</v>
      </c>
      <c r="P274" s="29">
        <f t="shared" si="58"/>
        <v>0.29554700806205519</v>
      </c>
      <c r="Q274" s="25" t="b">
        <f t="shared" si="59"/>
        <v>0</v>
      </c>
      <c r="R274" s="25" t="b">
        <f t="shared" si="60"/>
        <v>1</v>
      </c>
      <c r="S274" s="25" t="b">
        <f t="shared" si="61"/>
        <v>0</v>
      </c>
      <c r="T274" s="25" t="b">
        <f t="shared" si="62"/>
        <v>0</v>
      </c>
      <c r="U274" s="31" t="b">
        <f t="shared" si="63"/>
        <v>0</v>
      </c>
    </row>
    <row r="275" spans="1:21">
      <c r="A275" s="42">
        <v>21</v>
      </c>
      <c r="B275" s="26">
        <v>0.6</v>
      </c>
      <c r="C275" s="26">
        <v>0.2</v>
      </c>
      <c r="D275" s="27">
        <f t="shared" si="53"/>
        <v>0.39999999999999997</v>
      </c>
      <c r="E275" s="26">
        <v>2</v>
      </c>
      <c r="F275" s="43">
        <v>50</v>
      </c>
      <c r="G275" s="24" t="str">
        <f t="shared" si="52"/>
        <v>2% percentile</v>
      </c>
      <c r="H275" s="28">
        <v>0.27983229807600002</v>
      </c>
      <c r="I275" s="29">
        <v>0.28445066313799999</v>
      </c>
      <c r="J275" s="30">
        <f t="shared" si="54"/>
        <v>1.650404579369057E-2</v>
      </c>
      <c r="K275" s="28">
        <v>1.5819031463827099E-2</v>
      </c>
      <c r="L275" s="28">
        <f t="shared" si="55"/>
        <v>0.27844569883210007</v>
      </c>
      <c r="M275" s="28">
        <f t="shared" si="56"/>
        <v>0.28121889731989996</v>
      </c>
      <c r="N275" s="29">
        <v>1.3659092225211901E-2</v>
      </c>
      <c r="O275" s="29">
        <f t="shared" si="57"/>
        <v>0.28325339091592072</v>
      </c>
      <c r="P275" s="29">
        <f t="shared" si="58"/>
        <v>0.28564793536007926</v>
      </c>
      <c r="Q275" s="25" t="b">
        <f t="shared" si="59"/>
        <v>0</v>
      </c>
      <c r="R275" s="25" t="b">
        <f t="shared" si="60"/>
        <v>0</v>
      </c>
      <c r="S275" s="25" t="b">
        <f t="shared" si="61"/>
        <v>0</v>
      </c>
      <c r="T275" s="25" t="b">
        <f t="shared" si="62"/>
        <v>0</v>
      </c>
      <c r="U275" s="31" t="b">
        <f t="shared" si="63"/>
        <v>1</v>
      </c>
    </row>
    <row r="276" spans="1:21">
      <c r="A276" s="42">
        <v>22</v>
      </c>
      <c r="B276" s="26">
        <v>0.6</v>
      </c>
      <c r="C276" s="26">
        <v>0.2</v>
      </c>
      <c r="D276" s="27">
        <f t="shared" si="53"/>
        <v>0.39999999999999997</v>
      </c>
      <c r="E276" s="26">
        <v>2</v>
      </c>
      <c r="F276" s="43">
        <v>100</v>
      </c>
      <c r="G276" s="24" t="str">
        <f t="shared" si="52"/>
        <v>2% percentile</v>
      </c>
      <c r="H276" s="28">
        <v>0.30127002040400003</v>
      </c>
      <c r="I276" s="29">
        <v>0.30485963235500002</v>
      </c>
      <c r="J276" s="30">
        <f t="shared" si="54"/>
        <v>1.1914932478798788E-2</v>
      </c>
      <c r="K276" s="28">
        <v>8.98112997041128E-3</v>
      </c>
      <c r="L276" s="28">
        <f t="shared" si="55"/>
        <v>0.3000252992946601</v>
      </c>
      <c r="M276" s="28">
        <f t="shared" si="56"/>
        <v>0.30251474151333996</v>
      </c>
      <c r="N276" s="29">
        <v>8.1046041266815798E-3</v>
      </c>
      <c r="O276" s="29">
        <f t="shared" si="57"/>
        <v>0.30373639152978543</v>
      </c>
      <c r="P276" s="29">
        <f t="shared" si="58"/>
        <v>0.30598287318021461</v>
      </c>
      <c r="Q276" s="25" t="b">
        <f t="shared" si="59"/>
        <v>0</v>
      </c>
      <c r="R276" s="25" t="b">
        <f t="shared" si="60"/>
        <v>0</v>
      </c>
      <c r="S276" s="25" t="b">
        <f t="shared" si="61"/>
        <v>0</v>
      </c>
      <c r="T276" s="25" t="b">
        <f t="shared" si="62"/>
        <v>0</v>
      </c>
      <c r="U276" s="31" t="b">
        <f t="shared" si="63"/>
        <v>1</v>
      </c>
    </row>
    <row r="277" spans="1:21">
      <c r="A277" s="42">
        <v>23</v>
      </c>
      <c r="B277" s="26">
        <v>0.6</v>
      </c>
      <c r="C277" s="26">
        <v>0.2</v>
      </c>
      <c r="D277" s="27">
        <f t="shared" si="53"/>
        <v>0.39999999999999997</v>
      </c>
      <c r="E277" s="26">
        <v>2</v>
      </c>
      <c r="F277" s="43">
        <v>250</v>
      </c>
      <c r="G277" s="24" t="str">
        <f t="shared" si="52"/>
        <v>2% percentile</v>
      </c>
      <c r="H277" s="28">
        <v>0.323180217371</v>
      </c>
      <c r="I277" s="29">
        <v>0.32544252339099999</v>
      </c>
      <c r="J277" s="30">
        <f t="shared" si="54"/>
        <v>7.0001376891300942E-3</v>
      </c>
      <c r="K277" s="28">
        <v>4.1859553082196797E-3</v>
      </c>
      <c r="L277" s="28">
        <f t="shared" si="55"/>
        <v>0.32201992975639909</v>
      </c>
      <c r="M277" s="28">
        <f t="shared" si="56"/>
        <v>0.32434050498560091</v>
      </c>
      <c r="N277" s="29">
        <v>3.7457443546475701E-3</v>
      </c>
      <c r="O277" s="29">
        <f t="shared" si="57"/>
        <v>0.32440425602736506</v>
      </c>
      <c r="P277" s="29">
        <f t="shared" si="58"/>
        <v>0.32648079075463493</v>
      </c>
      <c r="Q277" s="25" t="b">
        <f t="shared" si="59"/>
        <v>0</v>
      </c>
      <c r="R277" s="25" t="b">
        <f t="shared" si="60"/>
        <v>0</v>
      </c>
      <c r="S277" s="25" t="b">
        <f t="shared" si="61"/>
        <v>0</v>
      </c>
      <c r="T277" s="25" t="b">
        <f t="shared" si="62"/>
        <v>0</v>
      </c>
      <c r="U277" s="31" t="b">
        <f t="shared" si="63"/>
        <v>1</v>
      </c>
    </row>
    <row r="278" spans="1:21">
      <c r="A278" s="42">
        <v>24</v>
      </c>
      <c r="B278" s="26">
        <v>0.6</v>
      </c>
      <c r="C278" s="26">
        <v>0.2</v>
      </c>
      <c r="D278" s="27">
        <f t="shared" si="53"/>
        <v>0.39999999999999997</v>
      </c>
      <c r="E278" s="26">
        <v>2</v>
      </c>
      <c r="F278" s="43">
        <v>500</v>
      </c>
      <c r="G278" s="24" t="str">
        <f t="shared" si="52"/>
        <v>2% percentile</v>
      </c>
      <c r="H278" s="28">
        <v>0.336000106834</v>
      </c>
      <c r="I278" s="29">
        <v>0.33692135164499998</v>
      </c>
      <c r="J278" s="30">
        <f t="shared" si="54"/>
        <v>2.7417991609601355E-3</v>
      </c>
      <c r="K278" s="28">
        <v>2.8540694580980802E-3</v>
      </c>
      <c r="L278" s="28">
        <f t="shared" si="55"/>
        <v>0.33474925574312059</v>
      </c>
      <c r="M278" s="28">
        <f t="shared" si="56"/>
        <v>0.33725095792487941</v>
      </c>
      <c r="N278" s="29">
        <v>2.5435480212198402E-3</v>
      </c>
      <c r="O278" s="29">
        <f t="shared" si="57"/>
        <v>0.33580659257422141</v>
      </c>
      <c r="P278" s="29">
        <f t="shared" si="58"/>
        <v>0.33803611071577855</v>
      </c>
      <c r="Q278" s="25" t="b">
        <f t="shared" si="59"/>
        <v>0</v>
      </c>
      <c r="R278" s="25" t="b">
        <f t="shared" si="60"/>
        <v>0</v>
      </c>
      <c r="S278" s="25" t="b">
        <f t="shared" si="61"/>
        <v>0</v>
      </c>
      <c r="T278" s="25" t="b">
        <f t="shared" si="62"/>
        <v>1</v>
      </c>
      <c r="U278" s="31" t="b">
        <f t="shared" si="63"/>
        <v>0</v>
      </c>
    </row>
    <row r="279" spans="1:21">
      <c r="A279" s="42">
        <v>25</v>
      </c>
      <c r="B279" s="26">
        <v>0.6</v>
      </c>
      <c r="C279" s="26">
        <v>0.2</v>
      </c>
      <c r="D279" s="27">
        <f t="shared" si="53"/>
        <v>0.39999999999999997</v>
      </c>
      <c r="E279" s="26">
        <v>2</v>
      </c>
      <c r="F279" s="43">
        <v>1000</v>
      </c>
      <c r="G279" s="24" t="str">
        <f t="shared" si="52"/>
        <v>2% percentile</v>
      </c>
      <c r="H279" s="28">
        <v>0.34151584128399998</v>
      </c>
      <c r="I279" s="29">
        <v>0.34222464352600002</v>
      </c>
      <c r="J279" s="30">
        <f t="shared" si="54"/>
        <v>2.0754593383872028E-3</v>
      </c>
      <c r="K279" s="28">
        <v>2.1060323969423101E-3</v>
      </c>
      <c r="L279" s="28">
        <f t="shared" si="55"/>
        <v>0.33966982249586708</v>
      </c>
      <c r="M279" s="28">
        <f t="shared" si="56"/>
        <v>0.34336186007213287</v>
      </c>
      <c r="N279" s="29">
        <v>2.5186060423272399E-3</v>
      </c>
      <c r="O279" s="29">
        <f t="shared" si="57"/>
        <v>0.34001698799287933</v>
      </c>
      <c r="P279" s="29">
        <f t="shared" si="58"/>
        <v>0.34443229905912071</v>
      </c>
      <c r="Q279" s="25" t="b">
        <f t="shared" si="59"/>
        <v>0</v>
      </c>
      <c r="R279" s="25" t="b">
        <f t="shared" si="60"/>
        <v>0</v>
      </c>
      <c r="S279" s="25" t="b">
        <f t="shared" si="61"/>
        <v>0</v>
      </c>
      <c r="T279" s="25" t="b">
        <f t="shared" si="62"/>
        <v>1</v>
      </c>
      <c r="U279" s="31" t="b">
        <f t="shared" si="63"/>
        <v>0</v>
      </c>
    </row>
    <row r="280" spans="1:21">
      <c r="A280" s="42">
        <v>26</v>
      </c>
      <c r="B280" s="26">
        <v>0.6</v>
      </c>
      <c r="C280" s="26">
        <v>0.2</v>
      </c>
      <c r="D280" s="27">
        <f t="shared" si="53"/>
        <v>0.39999999999999997</v>
      </c>
      <c r="E280" s="26">
        <v>10</v>
      </c>
      <c r="F280" s="43">
        <v>50</v>
      </c>
      <c r="G280" s="24" t="str">
        <f t="shared" si="52"/>
        <v>2% percentile</v>
      </c>
      <c r="H280" s="28">
        <v>0.28523644385000002</v>
      </c>
      <c r="I280" s="29">
        <v>0.28661180872199998</v>
      </c>
      <c r="J280" s="30">
        <f t="shared" si="54"/>
        <v>4.8218413237659016E-3</v>
      </c>
      <c r="K280" s="28">
        <v>1.3601349244200501E-2</v>
      </c>
      <c r="L280" s="28">
        <f t="shared" si="55"/>
        <v>0.28404423302336673</v>
      </c>
      <c r="M280" s="28">
        <f t="shared" si="56"/>
        <v>0.28642865467663331</v>
      </c>
      <c r="N280" s="29">
        <v>1.3458395138241E-2</v>
      </c>
      <c r="O280" s="29">
        <f t="shared" si="57"/>
        <v>0.28543212837523135</v>
      </c>
      <c r="P280" s="29">
        <f t="shared" si="58"/>
        <v>0.28779148906876861</v>
      </c>
      <c r="Q280" s="25" t="b">
        <f t="shared" si="59"/>
        <v>0</v>
      </c>
      <c r="R280" s="25" t="b">
        <f t="shared" si="60"/>
        <v>0</v>
      </c>
      <c r="S280" s="25" t="b">
        <f t="shared" si="61"/>
        <v>0</v>
      </c>
      <c r="T280" s="25" t="b">
        <f t="shared" si="62"/>
        <v>0</v>
      </c>
      <c r="U280" s="31" t="b">
        <f t="shared" si="63"/>
        <v>1</v>
      </c>
    </row>
    <row r="281" spans="1:21">
      <c r="A281" s="42">
        <v>27</v>
      </c>
      <c r="B281" s="26">
        <v>0.6</v>
      </c>
      <c r="C281" s="26">
        <v>0.2</v>
      </c>
      <c r="D281" s="27">
        <f t="shared" si="53"/>
        <v>0.39999999999999997</v>
      </c>
      <c r="E281" s="26">
        <v>10</v>
      </c>
      <c r="F281" s="43">
        <v>100</v>
      </c>
      <c r="G281" s="24" t="str">
        <f t="shared" si="52"/>
        <v>2% percentile</v>
      </c>
      <c r="H281" s="28">
        <v>0.30522761482600003</v>
      </c>
      <c r="I281" s="29">
        <v>0.30622747834300001</v>
      </c>
      <c r="J281" s="30">
        <f t="shared" si="54"/>
        <v>3.2757963841835757E-3</v>
      </c>
      <c r="K281" s="28">
        <v>7.8859646787351693E-3</v>
      </c>
      <c r="L281" s="28">
        <f t="shared" si="55"/>
        <v>0.30413467588229592</v>
      </c>
      <c r="M281" s="28">
        <f t="shared" si="56"/>
        <v>0.30632055376970413</v>
      </c>
      <c r="N281" s="29">
        <v>7.5054507970771E-3</v>
      </c>
      <c r="O281" s="29">
        <f t="shared" si="57"/>
        <v>0.30518727593272288</v>
      </c>
      <c r="P281" s="29">
        <f t="shared" si="58"/>
        <v>0.30726768075327715</v>
      </c>
      <c r="Q281" s="25" t="b">
        <f t="shared" si="59"/>
        <v>0</v>
      </c>
      <c r="R281" s="25" t="b">
        <f t="shared" si="60"/>
        <v>0</v>
      </c>
      <c r="S281" s="25" t="b">
        <f t="shared" si="61"/>
        <v>0</v>
      </c>
      <c r="T281" s="25" t="b">
        <f t="shared" si="62"/>
        <v>1</v>
      </c>
      <c r="U281" s="31" t="b">
        <f t="shared" si="63"/>
        <v>0</v>
      </c>
    </row>
    <row r="282" spans="1:21">
      <c r="A282" s="42">
        <v>28</v>
      </c>
      <c r="B282" s="26">
        <v>0.6</v>
      </c>
      <c r="C282" s="26">
        <v>0.2</v>
      </c>
      <c r="D282" s="27">
        <f t="shared" si="53"/>
        <v>0.39999999999999997</v>
      </c>
      <c r="E282" s="26">
        <v>10</v>
      </c>
      <c r="F282" s="43">
        <v>250</v>
      </c>
      <c r="G282" s="24" t="str">
        <f t="shared" si="52"/>
        <v>2% percentile</v>
      </c>
      <c r="H282" s="28">
        <v>0.32648931757600003</v>
      </c>
      <c r="I282" s="29">
        <v>0.32692425416400001</v>
      </c>
      <c r="J282" s="30">
        <f t="shared" si="54"/>
        <v>1.3321617724865824E-3</v>
      </c>
      <c r="K282" s="28">
        <v>3.7584045163877901E-3</v>
      </c>
      <c r="L282" s="28">
        <f t="shared" si="55"/>
        <v>0.32544754099456791</v>
      </c>
      <c r="M282" s="28">
        <f t="shared" si="56"/>
        <v>0.32753109415743215</v>
      </c>
      <c r="N282" s="29">
        <v>4.0553232608418902E-3</v>
      </c>
      <c r="O282" s="29">
        <f t="shared" si="57"/>
        <v>0.32580017590556321</v>
      </c>
      <c r="P282" s="29">
        <f t="shared" si="58"/>
        <v>0.32804833242243681</v>
      </c>
      <c r="Q282" s="25" t="b">
        <f t="shared" si="59"/>
        <v>0</v>
      </c>
      <c r="R282" s="25" t="b">
        <f t="shared" si="60"/>
        <v>0</v>
      </c>
      <c r="S282" s="25" t="b">
        <f t="shared" si="61"/>
        <v>0</v>
      </c>
      <c r="T282" s="25" t="b">
        <f t="shared" si="62"/>
        <v>1</v>
      </c>
      <c r="U282" s="31" t="b">
        <f t="shared" si="63"/>
        <v>0</v>
      </c>
    </row>
    <row r="283" spans="1:21">
      <c r="A283" s="42">
        <v>29</v>
      </c>
      <c r="B283" s="26">
        <v>0.6</v>
      </c>
      <c r="C283" s="26">
        <v>0.2</v>
      </c>
      <c r="D283" s="27">
        <f t="shared" si="53"/>
        <v>0.39999999999999997</v>
      </c>
      <c r="E283" s="26">
        <v>10</v>
      </c>
      <c r="F283" s="43">
        <v>500</v>
      </c>
      <c r="G283" s="24" t="str">
        <f t="shared" si="52"/>
        <v>2% percentile</v>
      </c>
      <c r="H283" s="28">
        <v>0.33520102903600002</v>
      </c>
      <c r="I283" s="29">
        <v>0.33566470021799999</v>
      </c>
      <c r="J283" s="30">
        <f t="shared" si="54"/>
        <v>1.3832630029013784E-3</v>
      </c>
      <c r="K283" s="28">
        <v>3.6086327893073799E-3</v>
      </c>
      <c r="L283" s="28">
        <f t="shared" si="55"/>
        <v>0.33361947598434571</v>
      </c>
      <c r="M283" s="28">
        <f t="shared" si="56"/>
        <v>0.33678258208765433</v>
      </c>
      <c r="N283" s="29">
        <v>3.2363164688599599E-3</v>
      </c>
      <c r="O283" s="29">
        <f t="shared" si="57"/>
        <v>0.3342463219882697</v>
      </c>
      <c r="P283" s="29">
        <f t="shared" si="58"/>
        <v>0.33708307844773028</v>
      </c>
      <c r="Q283" s="25" t="b">
        <f t="shared" si="59"/>
        <v>0</v>
      </c>
      <c r="R283" s="25" t="b">
        <f t="shared" si="60"/>
        <v>0</v>
      </c>
      <c r="S283" s="25" t="b">
        <f t="shared" si="61"/>
        <v>0</v>
      </c>
      <c r="T283" s="25" t="b">
        <f t="shared" si="62"/>
        <v>1</v>
      </c>
      <c r="U283" s="31" t="b">
        <f t="shared" si="63"/>
        <v>0</v>
      </c>
    </row>
    <row r="284" spans="1:21">
      <c r="A284" s="42">
        <v>30</v>
      </c>
      <c r="B284" s="26">
        <v>0.6</v>
      </c>
      <c r="C284" s="26">
        <v>0.2</v>
      </c>
      <c r="D284" s="27">
        <f t="shared" si="53"/>
        <v>0.39999999999999997</v>
      </c>
      <c r="E284" s="26">
        <v>10</v>
      </c>
      <c r="F284" s="43">
        <v>1000</v>
      </c>
      <c r="G284" s="24" t="str">
        <f t="shared" si="52"/>
        <v>2% percentile</v>
      </c>
      <c r="H284" s="28">
        <v>0.34264550376899999</v>
      </c>
      <c r="I284" s="29">
        <v>0.34267773199599999</v>
      </c>
      <c r="J284" s="30">
        <f t="shared" si="54"/>
        <v>9.4057055018952092E-5</v>
      </c>
      <c r="K284" s="28">
        <v>1.72071227642591E-3</v>
      </c>
      <c r="L284" s="28">
        <f t="shared" si="55"/>
        <v>0.34113723295803577</v>
      </c>
      <c r="M284" s="28">
        <f t="shared" si="56"/>
        <v>0.34415377457996421</v>
      </c>
      <c r="N284" s="29">
        <v>1.72024550406503E-3</v>
      </c>
      <c r="O284" s="29">
        <f t="shared" si="57"/>
        <v>0.3411698703290495</v>
      </c>
      <c r="P284" s="29">
        <f t="shared" si="58"/>
        <v>0.34418559366295048</v>
      </c>
      <c r="Q284" s="25" t="b">
        <f t="shared" si="59"/>
        <v>0</v>
      </c>
      <c r="R284" s="25" t="b">
        <f t="shared" si="60"/>
        <v>0</v>
      </c>
      <c r="S284" s="25" t="b">
        <f t="shared" si="61"/>
        <v>0</v>
      </c>
      <c r="T284" s="25" t="b">
        <f t="shared" si="62"/>
        <v>1</v>
      </c>
      <c r="U284" s="31" t="b">
        <f t="shared" si="63"/>
        <v>0</v>
      </c>
    </row>
    <row r="285" spans="1:21">
      <c r="A285" s="42">
        <v>31</v>
      </c>
      <c r="B285" s="26">
        <v>0.7</v>
      </c>
      <c r="C285" s="26">
        <v>0.3</v>
      </c>
      <c r="D285" s="27">
        <f t="shared" si="53"/>
        <v>0.39999999999999997</v>
      </c>
      <c r="E285" s="26">
        <v>2</v>
      </c>
      <c r="F285" s="43">
        <v>50</v>
      </c>
      <c r="G285" s="24" t="str">
        <f t="shared" si="52"/>
        <v>2% percentile</v>
      </c>
      <c r="H285" s="28">
        <v>0.39080721356300002</v>
      </c>
      <c r="I285" s="29">
        <v>0.39590398934799997</v>
      </c>
      <c r="J285" s="30">
        <f t="shared" si="54"/>
        <v>1.3041662508049705E-2</v>
      </c>
      <c r="K285" s="28">
        <v>1.8959431526113901E-2</v>
      </c>
      <c r="L285" s="28">
        <f t="shared" si="55"/>
        <v>0.38914534611688001</v>
      </c>
      <c r="M285" s="28">
        <f t="shared" si="56"/>
        <v>0.39246908100912004</v>
      </c>
      <c r="N285" s="29">
        <v>1.66008589507563E-2</v>
      </c>
      <c r="O285" s="29">
        <f t="shared" si="57"/>
        <v>0.3944488599033279</v>
      </c>
      <c r="P285" s="29">
        <f t="shared" si="58"/>
        <v>0.39735911879267205</v>
      </c>
      <c r="Q285" s="25" t="b">
        <f t="shared" si="59"/>
        <v>0</v>
      </c>
      <c r="R285" s="25" t="b">
        <f t="shared" si="60"/>
        <v>0</v>
      </c>
      <c r="S285" s="25" t="b">
        <f t="shared" si="61"/>
        <v>0</v>
      </c>
      <c r="T285" s="25" t="b">
        <f t="shared" si="62"/>
        <v>0</v>
      </c>
      <c r="U285" s="31" t="b">
        <f t="shared" si="63"/>
        <v>1</v>
      </c>
    </row>
    <row r="286" spans="1:21">
      <c r="A286" s="42">
        <v>32</v>
      </c>
      <c r="B286" s="26">
        <v>0.7</v>
      </c>
      <c r="C286" s="26">
        <v>0.3</v>
      </c>
      <c r="D286" s="27">
        <f t="shared" si="53"/>
        <v>0.39999999999999997</v>
      </c>
      <c r="E286" s="26">
        <v>2</v>
      </c>
      <c r="F286" s="43">
        <v>100</v>
      </c>
      <c r="G286" s="24" t="str">
        <f t="shared" si="52"/>
        <v>2% percentile</v>
      </c>
      <c r="H286" s="28">
        <v>0.419451247498</v>
      </c>
      <c r="I286" s="29">
        <v>0.422594146517</v>
      </c>
      <c r="J286" s="30">
        <f t="shared" si="54"/>
        <v>7.4928827551406585E-3</v>
      </c>
      <c r="K286" s="28">
        <v>1.1459658465924E-2</v>
      </c>
      <c r="L286" s="28">
        <f t="shared" si="55"/>
        <v>0.41786301986457802</v>
      </c>
      <c r="M286" s="28">
        <f t="shared" si="56"/>
        <v>0.42103947513142198</v>
      </c>
      <c r="N286" s="29">
        <v>1.01763018939106E-2</v>
      </c>
      <c r="O286" s="29">
        <f t="shared" si="57"/>
        <v>0.42118378302998921</v>
      </c>
      <c r="P286" s="29">
        <f t="shared" si="58"/>
        <v>0.42400451000401079</v>
      </c>
      <c r="Q286" s="25" t="b">
        <f t="shared" si="59"/>
        <v>0</v>
      </c>
      <c r="R286" s="25" t="b">
        <f t="shared" si="60"/>
        <v>0</v>
      </c>
      <c r="S286" s="25" t="b">
        <f t="shared" si="61"/>
        <v>0</v>
      </c>
      <c r="T286" s="25" t="b">
        <f t="shared" si="62"/>
        <v>0</v>
      </c>
      <c r="U286" s="31" t="b">
        <f t="shared" si="63"/>
        <v>1</v>
      </c>
    </row>
    <row r="287" spans="1:21">
      <c r="A287" s="42">
        <v>33</v>
      </c>
      <c r="B287" s="26">
        <v>0.7</v>
      </c>
      <c r="C287" s="26">
        <v>0.3</v>
      </c>
      <c r="D287" s="27">
        <f t="shared" si="53"/>
        <v>0.39999999999999997</v>
      </c>
      <c r="E287" s="26">
        <v>2</v>
      </c>
      <c r="F287" s="43">
        <v>250</v>
      </c>
      <c r="G287" s="24" t="str">
        <f t="shared" ref="G287:G318" si="64">$H$4</f>
        <v>2% percentile</v>
      </c>
      <c r="H287" s="28">
        <v>0.44405391768899999</v>
      </c>
      <c r="I287" s="29">
        <v>0.44600800420499997</v>
      </c>
      <c r="J287" s="30">
        <f t="shared" si="54"/>
        <v>4.4005613691456297E-3</v>
      </c>
      <c r="K287" s="28">
        <v>6.9928640963685899E-3</v>
      </c>
      <c r="L287" s="28">
        <f t="shared" si="55"/>
        <v>0.44211559465299638</v>
      </c>
      <c r="M287" s="28">
        <f t="shared" si="56"/>
        <v>0.4459922407250036</v>
      </c>
      <c r="N287" s="29">
        <v>6.52174961981772E-3</v>
      </c>
      <c r="O287" s="29">
        <f t="shared" si="57"/>
        <v>0.44420026743950142</v>
      </c>
      <c r="P287" s="29">
        <f t="shared" si="58"/>
        <v>0.44781574097049853</v>
      </c>
      <c r="Q287" s="25" t="b">
        <f t="shared" si="59"/>
        <v>0</v>
      </c>
      <c r="R287" s="25" t="b">
        <f t="shared" si="60"/>
        <v>0</v>
      </c>
      <c r="S287" s="25" t="b">
        <f t="shared" si="61"/>
        <v>0</v>
      </c>
      <c r="T287" s="25" t="b">
        <f t="shared" si="62"/>
        <v>0</v>
      </c>
      <c r="U287" s="31" t="b">
        <f t="shared" si="63"/>
        <v>1</v>
      </c>
    </row>
    <row r="288" spans="1:21">
      <c r="A288" s="42">
        <v>34</v>
      </c>
      <c r="B288" s="26">
        <v>0.7</v>
      </c>
      <c r="C288" s="26">
        <v>0.3</v>
      </c>
      <c r="D288" s="27">
        <f t="shared" si="53"/>
        <v>0.39999999999999997</v>
      </c>
      <c r="E288" s="26">
        <v>2</v>
      </c>
      <c r="F288" s="43">
        <v>500</v>
      </c>
      <c r="G288" s="24" t="str">
        <f t="shared" si="64"/>
        <v>2% percentile</v>
      </c>
      <c r="H288" s="28">
        <v>0.45826017052599999</v>
      </c>
      <c r="I288" s="29">
        <v>0.45900774153000001</v>
      </c>
      <c r="J288" s="30">
        <f t="shared" si="54"/>
        <v>1.631324413688295E-3</v>
      </c>
      <c r="K288" s="28">
        <v>2.8562841564705901E-3</v>
      </c>
      <c r="L288" s="28">
        <f t="shared" si="55"/>
        <v>0.45700834880076291</v>
      </c>
      <c r="M288" s="28">
        <f t="shared" si="56"/>
        <v>0.45951199225123707</v>
      </c>
      <c r="N288" s="29">
        <v>2.6576994366497202E-3</v>
      </c>
      <c r="O288" s="29">
        <f t="shared" si="57"/>
        <v>0.45784295339559411</v>
      </c>
      <c r="P288" s="29">
        <f t="shared" si="58"/>
        <v>0.46017252966440592</v>
      </c>
      <c r="Q288" s="25" t="b">
        <f t="shared" si="59"/>
        <v>0</v>
      </c>
      <c r="R288" s="25" t="b">
        <f t="shared" si="60"/>
        <v>0</v>
      </c>
      <c r="S288" s="25" t="b">
        <f t="shared" si="61"/>
        <v>0</v>
      </c>
      <c r="T288" s="25" t="b">
        <f t="shared" si="62"/>
        <v>1</v>
      </c>
      <c r="U288" s="31" t="b">
        <f t="shared" si="63"/>
        <v>0</v>
      </c>
    </row>
    <row r="289" spans="1:21">
      <c r="A289" s="42">
        <v>35</v>
      </c>
      <c r="B289" s="26">
        <v>0.7</v>
      </c>
      <c r="C289" s="26">
        <v>0.3</v>
      </c>
      <c r="D289" s="27">
        <f t="shared" si="53"/>
        <v>0.39999999999999997</v>
      </c>
      <c r="E289" s="26">
        <v>2</v>
      </c>
      <c r="F289" s="43">
        <v>1000</v>
      </c>
      <c r="G289" s="24" t="str">
        <f t="shared" si="64"/>
        <v>2% percentile</v>
      </c>
      <c r="H289" s="28">
        <v>0.46814646932999998</v>
      </c>
      <c r="I289" s="29">
        <v>0.46879210455600001</v>
      </c>
      <c r="J289" s="30">
        <f t="shared" si="54"/>
        <v>1.3791308240005472E-3</v>
      </c>
      <c r="K289" s="28">
        <v>3.07393395720455E-3</v>
      </c>
      <c r="L289" s="28">
        <f t="shared" si="55"/>
        <v>0.46545204741763152</v>
      </c>
      <c r="M289" s="28">
        <f t="shared" si="56"/>
        <v>0.47084089124236844</v>
      </c>
      <c r="N289" s="29">
        <v>2.4043389275867398E-3</v>
      </c>
      <c r="O289" s="29">
        <f t="shared" si="57"/>
        <v>0.46668460856505112</v>
      </c>
      <c r="P289" s="29">
        <f t="shared" si="58"/>
        <v>0.4708996005469489</v>
      </c>
      <c r="Q289" s="25" t="b">
        <f t="shared" si="59"/>
        <v>0</v>
      </c>
      <c r="R289" s="25" t="b">
        <f t="shared" si="60"/>
        <v>0</v>
      </c>
      <c r="S289" s="25" t="b">
        <f t="shared" si="61"/>
        <v>0</v>
      </c>
      <c r="T289" s="25" t="b">
        <f t="shared" si="62"/>
        <v>1</v>
      </c>
      <c r="U289" s="31" t="b">
        <f t="shared" si="63"/>
        <v>0</v>
      </c>
    </row>
    <row r="290" spans="1:21">
      <c r="A290" s="42">
        <v>36</v>
      </c>
      <c r="B290" s="26">
        <v>0.7</v>
      </c>
      <c r="C290" s="26">
        <v>0.3</v>
      </c>
      <c r="D290" s="27">
        <f t="shared" si="53"/>
        <v>0.39999999999999997</v>
      </c>
      <c r="E290" s="26">
        <v>10</v>
      </c>
      <c r="F290" s="43">
        <v>50</v>
      </c>
      <c r="G290" s="24" t="str">
        <f t="shared" si="64"/>
        <v>2% percentile</v>
      </c>
      <c r="H290" s="28">
        <v>0.39730132605700003</v>
      </c>
      <c r="I290" s="29">
        <v>0.39872219377500001</v>
      </c>
      <c r="J290" s="30">
        <f t="shared" si="54"/>
        <v>3.576297446830409E-3</v>
      </c>
      <c r="K290" s="28">
        <v>1.6070126172801701E-2</v>
      </c>
      <c r="L290" s="28">
        <f t="shared" si="55"/>
        <v>0.39589271739144821</v>
      </c>
      <c r="M290" s="28">
        <f t="shared" si="56"/>
        <v>0.39870993472255184</v>
      </c>
      <c r="N290" s="29">
        <v>1.5246409560639799E-2</v>
      </c>
      <c r="O290" s="29">
        <f t="shared" si="57"/>
        <v>0.39738578705393657</v>
      </c>
      <c r="P290" s="29">
        <f t="shared" si="58"/>
        <v>0.40005860049606345</v>
      </c>
      <c r="Q290" s="25" t="b">
        <f t="shared" si="59"/>
        <v>0</v>
      </c>
      <c r="R290" s="25" t="b">
        <f t="shared" si="60"/>
        <v>0</v>
      </c>
      <c r="S290" s="25" t="b">
        <f t="shared" si="61"/>
        <v>0</v>
      </c>
      <c r="T290" s="25" t="b">
        <f t="shared" si="62"/>
        <v>0</v>
      </c>
      <c r="U290" s="31" t="b">
        <f t="shared" si="63"/>
        <v>1</v>
      </c>
    </row>
    <row r="291" spans="1:21">
      <c r="A291" s="42">
        <v>37</v>
      </c>
      <c r="B291" s="26">
        <v>0.7</v>
      </c>
      <c r="C291" s="26">
        <v>0.3</v>
      </c>
      <c r="D291" s="27">
        <f t="shared" si="53"/>
        <v>0.39999999999999997</v>
      </c>
      <c r="E291" s="26">
        <v>10</v>
      </c>
      <c r="F291" s="43">
        <v>100</v>
      </c>
      <c r="G291" s="24" t="str">
        <f t="shared" si="64"/>
        <v>2% percentile</v>
      </c>
      <c r="H291" s="28">
        <v>0.42258969085300002</v>
      </c>
      <c r="I291" s="29">
        <v>0.42359625413800001</v>
      </c>
      <c r="J291" s="30">
        <f t="shared" si="54"/>
        <v>2.3818926651244837E-3</v>
      </c>
      <c r="K291" s="28">
        <v>9.8340916996473796E-3</v>
      </c>
      <c r="L291" s="28">
        <f t="shared" si="55"/>
        <v>0.42122675527918435</v>
      </c>
      <c r="M291" s="28">
        <f t="shared" si="56"/>
        <v>0.42395262642681569</v>
      </c>
      <c r="N291" s="29">
        <v>9.3581448001985295E-3</v>
      </c>
      <c r="O291" s="29">
        <f t="shared" si="57"/>
        <v>0.42229928143908096</v>
      </c>
      <c r="P291" s="29">
        <f t="shared" si="58"/>
        <v>0.42489322683691905</v>
      </c>
      <c r="Q291" s="25" t="b">
        <f t="shared" si="59"/>
        <v>0</v>
      </c>
      <c r="R291" s="25" t="b">
        <f t="shared" si="60"/>
        <v>0</v>
      </c>
      <c r="S291" s="25" t="b">
        <f t="shared" si="61"/>
        <v>0</v>
      </c>
      <c r="T291" s="25" t="b">
        <f t="shared" si="62"/>
        <v>1</v>
      </c>
      <c r="U291" s="31" t="b">
        <f t="shared" si="63"/>
        <v>0</v>
      </c>
    </row>
    <row r="292" spans="1:21">
      <c r="A292" s="42">
        <v>38</v>
      </c>
      <c r="B292" s="26">
        <v>0.7</v>
      </c>
      <c r="C292" s="26">
        <v>0.3</v>
      </c>
      <c r="D292" s="27">
        <f t="shared" si="53"/>
        <v>0.39999999999999997</v>
      </c>
      <c r="E292" s="26">
        <v>10</v>
      </c>
      <c r="F292" s="43">
        <v>250</v>
      </c>
      <c r="G292" s="24" t="str">
        <f t="shared" si="64"/>
        <v>2% percentile</v>
      </c>
      <c r="H292" s="28">
        <v>0.44559024850399997</v>
      </c>
      <c r="I292" s="29">
        <v>0.44574643279499998</v>
      </c>
      <c r="J292" s="30">
        <f t="shared" si="54"/>
        <v>3.5051101662204236E-4</v>
      </c>
      <c r="K292" s="28">
        <v>6.08611257885286E-3</v>
      </c>
      <c r="L292" s="28">
        <f t="shared" si="55"/>
        <v>0.44390326416557591</v>
      </c>
      <c r="M292" s="28">
        <f t="shared" si="56"/>
        <v>0.44727723284242404</v>
      </c>
      <c r="N292" s="29">
        <v>6.0927762985096296E-3</v>
      </c>
      <c r="O292" s="29">
        <f t="shared" si="57"/>
        <v>0.44405760136772388</v>
      </c>
      <c r="P292" s="29">
        <f t="shared" si="58"/>
        <v>0.44743526422227609</v>
      </c>
      <c r="Q292" s="25" t="b">
        <f t="shared" si="59"/>
        <v>0</v>
      </c>
      <c r="R292" s="25" t="b">
        <f t="shared" si="60"/>
        <v>0</v>
      </c>
      <c r="S292" s="25" t="b">
        <f t="shared" si="61"/>
        <v>0</v>
      </c>
      <c r="T292" s="25" t="b">
        <f t="shared" si="62"/>
        <v>1</v>
      </c>
      <c r="U292" s="31" t="b">
        <f t="shared" si="63"/>
        <v>0</v>
      </c>
    </row>
    <row r="293" spans="1:21">
      <c r="A293" s="42">
        <v>39</v>
      </c>
      <c r="B293" s="26">
        <v>0.7</v>
      </c>
      <c r="C293" s="26">
        <v>0.3</v>
      </c>
      <c r="D293" s="27">
        <f t="shared" si="53"/>
        <v>0.39999999999999997</v>
      </c>
      <c r="E293" s="26">
        <v>10</v>
      </c>
      <c r="F293" s="43">
        <v>500</v>
      </c>
      <c r="G293" s="24" t="str">
        <f t="shared" si="64"/>
        <v>2% percentile</v>
      </c>
      <c r="H293" s="28">
        <v>0.45866662272499997</v>
      </c>
      <c r="I293" s="29">
        <v>0.45911667577300003</v>
      </c>
      <c r="J293" s="30">
        <f t="shared" si="54"/>
        <v>9.8122040214356269E-4</v>
      </c>
      <c r="K293" s="28">
        <v>3.0117616859306699E-3</v>
      </c>
      <c r="L293" s="28">
        <f t="shared" si="55"/>
        <v>0.45734665996809298</v>
      </c>
      <c r="M293" s="28">
        <f t="shared" si="56"/>
        <v>0.45998658548190696</v>
      </c>
      <c r="N293" s="29">
        <v>2.5063489225301502E-3</v>
      </c>
      <c r="O293" s="29">
        <f t="shared" si="57"/>
        <v>0.4580182199260423</v>
      </c>
      <c r="P293" s="29">
        <f t="shared" si="58"/>
        <v>0.46021513161995775</v>
      </c>
      <c r="Q293" s="25" t="b">
        <f t="shared" si="59"/>
        <v>0</v>
      </c>
      <c r="R293" s="25" t="b">
        <f t="shared" si="60"/>
        <v>0</v>
      </c>
      <c r="S293" s="25" t="b">
        <f t="shared" si="61"/>
        <v>0</v>
      </c>
      <c r="T293" s="25" t="b">
        <f t="shared" si="62"/>
        <v>1</v>
      </c>
      <c r="U293" s="31" t="b">
        <f t="shared" si="63"/>
        <v>0</v>
      </c>
    </row>
    <row r="294" spans="1:21">
      <c r="A294" s="42">
        <v>40</v>
      </c>
      <c r="B294" s="26">
        <v>0.7</v>
      </c>
      <c r="C294" s="26">
        <v>0.3</v>
      </c>
      <c r="D294" s="27">
        <f t="shared" si="53"/>
        <v>0.39999999999999997</v>
      </c>
      <c r="E294" s="26">
        <v>10</v>
      </c>
      <c r="F294" s="43">
        <v>1000</v>
      </c>
      <c r="G294" s="24" t="str">
        <f t="shared" si="64"/>
        <v>2% percentile</v>
      </c>
      <c r="H294" s="28">
        <v>0.46811151204700002</v>
      </c>
      <c r="I294" s="29">
        <v>0.46832364010100003</v>
      </c>
      <c r="J294" s="30">
        <f t="shared" si="54"/>
        <v>4.5315709727451948E-4</v>
      </c>
      <c r="K294" s="28">
        <v>2.4945104114043101E-3</v>
      </c>
      <c r="L294" s="28">
        <f t="shared" si="55"/>
        <v>0.4659249772656115</v>
      </c>
      <c r="M294" s="28">
        <f t="shared" si="56"/>
        <v>0.47029804682838855</v>
      </c>
      <c r="N294" s="29">
        <v>2.7534435058790998E-3</v>
      </c>
      <c r="O294" s="29">
        <f t="shared" si="57"/>
        <v>0.46591014045527041</v>
      </c>
      <c r="P294" s="29">
        <f t="shared" si="58"/>
        <v>0.47073713974672965</v>
      </c>
      <c r="Q294" s="25" t="b">
        <f t="shared" si="59"/>
        <v>0</v>
      </c>
      <c r="R294" s="25" t="b">
        <f t="shared" si="60"/>
        <v>0</v>
      </c>
      <c r="S294" s="25" t="b">
        <f t="shared" si="61"/>
        <v>0</v>
      </c>
      <c r="T294" s="25" t="b">
        <f t="shared" si="62"/>
        <v>1</v>
      </c>
      <c r="U294" s="31" t="b">
        <f t="shared" si="63"/>
        <v>0</v>
      </c>
    </row>
    <row r="295" spans="1:21">
      <c r="A295" s="42">
        <v>41</v>
      </c>
      <c r="B295" s="26">
        <v>0.8</v>
      </c>
      <c r="C295" s="26">
        <v>0.4</v>
      </c>
      <c r="D295" s="27">
        <f t="shared" si="53"/>
        <v>0.4</v>
      </c>
      <c r="E295" s="26">
        <v>2</v>
      </c>
      <c r="F295" s="43">
        <v>50</v>
      </c>
      <c r="G295" s="24" t="str">
        <f t="shared" si="64"/>
        <v>2% percentile</v>
      </c>
      <c r="H295" s="28">
        <v>0.51935809401400002</v>
      </c>
      <c r="I295" s="29">
        <v>0.52633623037499999</v>
      </c>
      <c r="J295" s="30">
        <f t="shared" si="54"/>
        <v>1.3436078962527674E-2</v>
      </c>
      <c r="K295" s="28">
        <v>2.3237441183773799E-2</v>
      </c>
      <c r="L295" s="28">
        <f t="shared" si="55"/>
        <v>0.5173212424880852</v>
      </c>
      <c r="M295" s="28">
        <f t="shared" si="56"/>
        <v>0.52139494553991483</v>
      </c>
      <c r="N295" s="29">
        <v>1.9620342727017299E-2</v>
      </c>
      <c r="O295" s="29">
        <f t="shared" si="57"/>
        <v>0.52461643150788539</v>
      </c>
      <c r="P295" s="29">
        <f t="shared" si="58"/>
        <v>0.52805602924211459</v>
      </c>
      <c r="Q295" s="25" t="b">
        <f t="shared" si="59"/>
        <v>0</v>
      </c>
      <c r="R295" s="25" t="b">
        <f t="shared" si="60"/>
        <v>0</v>
      </c>
      <c r="S295" s="25" t="b">
        <f t="shared" si="61"/>
        <v>0</v>
      </c>
      <c r="T295" s="25" t="b">
        <f t="shared" si="62"/>
        <v>0</v>
      </c>
      <c r="U295" s="31" t="b">
        <f t="shared" si="63"/>
        <v>1</v>
      </c>
    </row>
    <row r="296" spans="1:21">
      <c r="A296" s="42">
        <v>42</v>
      </c>
      <c r="B296" s="26">
        <v>0.8</v>
      </c>
      <c r="C296" s="26">
        <v>0.4</v>
      </c>
      <c r="D296" s="27">
        <f t="shared" si="53"/>
        <v>0.4</v>
      </c>
      <c r="E296" s="26">
        <v>2</v>
      </c>
      <c r="F296" s="43">
        <v>100</v>
      </c>
      <c r="G296" s="24" t="str">
        <f t="shared" si="64"/>
        <v>2% percentile</v>
      </c>
      <c r="H296" s="28">
        <v>0.55418274445899995</v>
      </c>
      <c r="I296" s="29">
        <v>0.55900813246400005</v>
      </c>
      <c r="J296" s="30">
        <f t="shared" si="54"/>
        <v>8.7072144581309564E-3</v>
      </c>
      <c r="K296" s="28">
        <v>1.2911501323892899E-2</v>
      </c>
      <c r="L296" s="28">
        <f t="shared" si="55"/>
        <v>0.55239330167128087</v>
      </c>
      <c r="M296" s="28">
        <f t="shared" si="56"/>
        <v>0.55597218724671904</v>
      </c>
      <c r="N296" s="29">
        <v>1.11073356204395E-2</v>
      </c>
      <c r="O296" s="29">
        <f t="shared" si="57"/>
        <v>0.55746873428572707</v>
      </c>
      <c r="P296" s="29">
        <f t="shared" si="58"/>
        <v>0.56054753064227303</v>
      </c>
      <c r="Q296" s="25" t="b">
        <f t="shared" si="59"/>
        <v>0</v>
      </c>
      <c r="R296" s="25" t="b">
        <f t="shared" si="60"/>
        <v>0</v>
      </c>
      <c r="S296" s="25" t="b">
        <f t="shared" si="61"/>
        <v>0</v>
      </c>
      <c r="T296" s="25" t="b">
        <f t="shared" si="62"/>
        <v>0</v>
      </c>
      <c r="U296" s="31" t="b">
        <f t="shared" si="63"/>
        <v>1</v>
      </c>
    </row>
    <row r="297" spans="1:21">
      <c r="A297" s="42">
        <v>43</v>
      </c>
      <c r="B297" s="26">
        <v>0.8</v>
      </c>
      <c r="C297" s="26">
        <v>0.4</v>
      </c>
      <c r="D297" s="27">
        <f t="shared" si="53"/>
        <v>0.4</v>
      </c>
      <c r="E297" s="26">
        <v>2</v>
      </c>
      <c r="F297" s="43">
        <v>250</v>
      </c>
      <c r="G297" s="24" t="str">
        <f t="shared" si="64"/>
        <v>2% percentile</v>
      </c>
      <c r="H297" s="28">
        <v>0.58621339416499996</v>
      </c>
      <c r="I297" s="29">
        <v>0.58765536547499997</v>
      </c>
      <c r="J297" s="30">
        <f t="shared" si="54"/>
        <v>2.4598061462821918E-3</v>
      </c>
      <c r="K297" s="28">
        <v>6.8910938333444898E-3</v>
      </c>
      <c r="L297" s="28">
        <f t="shared" si="55"/>
        <v>0.58430328040669444</v>
      </c>
      <c r="M297" s="28">
        <f t="shared" si="56"/>
        <v>0.58812350792330548</v>
      </c>
      <c r="N297" s="29">
        <v>6.7717141775167997E-3</v>
      </c>
      <c r="O297" s="29">
        <f t="shared" si="57"/>
        <v>0.58577834206904966</v>
      </c>
      <c r="P297" s="29">
        <f t="shared" si="58"/>
        <v>0.58953238888095028</v>
      </c>
      <c r="Q297" s="25" t="b">
        <f t="shared" si="59"/>
        <v>0</v>
      </c>
      <c r="R297" s="25" t="b">
        <f t="shared" si="60"/>
        <v>0</v>
      </c>
      <c r="S297" s="25" t="b">
        <f t="shared" si="61"/>
        <v>0</v>
      </c>
      <c r="T297" s="25" t="b">
        <f t="shared" si="62"/>
        <v>1</v>
      </c>
      <c r="U297" s="31" t="b">
        <f t="shared" si="63"/>
        <v>0</v>
      </c>
    </row>
    <row r="298" spans="1:21">
      <c r="A298" s="42">
        <v>44</v>
      </c>
      <c r="B298" s="26">
        <v>0.8</v>
      </c>
      <c r="C298" s="26">
        <v>0.4</v>
      </c>
      <c r="D298" s="27">
        <f t="shared" si="53"/>
        <v>0.4</v>
      </c>
      <c r="E298" s="26">
        <v>2</v>
      </c>
      <c r="F298" s="43">
        <v>500</v>
      </c>
      <c r="G298" s="24" t="str">
        <f t="shared" si="64"/>
        <v>2% percentile</v>
      </c>
      <c r="H298" s="28">
        <v>0.60063890426300004</v>
      </c>
      <c r="I298" s="29">
        <v>0.60144849569799996</v>
      </c>
      <c r="J298" s="30">
        <f t="shared" si="54"/>
        <v>1.3478837771810897E-3</v>
      </c>
      <c r="K298" s="28">
        <v>3.7822651597194498E-3</v>
      </c>
      <c r="L298" s="28">
        <f t="shared" si="55"/>
        <v>0.5989812534698119</v>
      </c>
      <c r="M298" s="28">
        <f t="shared" si="56"/>
        <v>0.60229655505618818</v>
      </c>
      <c r="N298" s="29">
        <v>3.7596217492662501E-3</v>
      </c>
      <c r="O298" s="29">
        <f t="shared" si="57"/>
        <v>0.59980076881699496</v>
      </c>
      <c r="P298" s="29">
        <f t="shared" si="58"/>
        <v>0.60309622257900497</v>
      </c>
      <c r="Q298" s="25" t="b">
        <f t="shared" si="59"/>
        <v>0</v>
      </c>
      <c r="R298" s="25" t="b">
        <f t="shared" si="60"/>
        <v>0</v>
      </c>
      <c r="S298" s="25" t="b">
        <f t="shared" si="61"/>
        <v>0</v>
      </c>
      <c r="T298" s="25" t="b">
        <f t="shared" si="62"/>
        <v>1</v>
      </c>
      <c r="U298" s="31" t="b">
        <f t="shared" si="63"/>
        <v>0</v>
      </c>
    </row>
    <row r="299" spans="1:21">
      <c r="A299" s="42">
        <v>45</v>
      </c>
      <c r="B299" s="26">
        <v>0.8</v>
      </c>
      <c r="C299" s="26">
        <v>0.4</v>
      </c>
      <c r="D299" s="27">
        <f t="shared" si="53"/>
        <v>0.4</v>
      </c>
      <c r="E299" s="26">
        <v>2</v>
      </c>
      <c r="F299" s="43">
        <v>1000</v>
      </c>
      <c r="G299" s="24" t="str">
        <f t="shared" si="64"/>
        <v>2% percentile</v>
      </c>
      <c r="H299" s="28">
        <v>0.61375734018799999</v>
      </c>
      <c r="I299" s="29">
        <v>0.61410254840099998</v>
      </c>
      <c r="J299" s="30">
        <f t="shared" si="54"/>
        <v>5.6245064685377382E-4</v>
      </c>
      <c r="K299" s="28">
        <v>1.8576964488956199E-3</v>
      </c>
      <c r="L299" s="28">
        <f t="shared" si="55"/>
        <v>0.61212899745581406</v>
      </c>
      <c r="M299" s="28">
        <f t="shared" si="56"/>
        <v>0.61538568292018592</v>
      </c>
      <c r="N299" s="29">
        <v>1.4729193560472399E-3</v>
      </c>
      <c r="O299" s="29">
        <f t="shared" si="57"/>
        <v>0.61281147766124522</v>
      </c>
      <c r="P299" s="29">
        <f t="shared" si="58"/>
        <v>0.61539361914075474</v>
      </c>
      <c r="Q299" s="25" t="b">
        <f t="shared" si="59"/>
        <v>0</v>
      </c>
      <c r="R299" s="25" t="b">
        <f t="shared" si="60"/>
        <v>0</v>
      </c>
      <c r="S299" s="25" t="b">
        <f t="shared" si="61"/>
        <v>0</v>
      </c>
      <c r="T299" s="25" t="b">
        <f t="shared" si="62"/>
        <v>1</v>
      </c>
      <c r="U299" s="31" t="b">
        <f t="shared" si="63"/>
        <v>0</v>
      </c>
    </row>
    <row r="300" spans="1:21">
      <c r="A300" s="42">
        <v>46</v>
      </c>
      <c r="B300" s="26">
        <v>0.8</v>
      </c>
      <c r="C300" s="26">
        <v>0.4</v>
      </c>
      <c r="D300" s="27">
        <f t="shared" si="53"/>
        <v>0.4</v>
      </c>
      <c r="E300" s="26">
        <v>10</v>
      </c>
      <c r="F300" s="43">
        <v>50</v>
      </c>
      <c r="G300" s="24" t="str">
        <f t="shared" si="64"/>
        <v>2% percentile</v>
      </c>
      <c r="H300" s="28">
        <v>0.52585673039500003</v>
      </c>
      <c r="I300" s="29">
        <v>0.52755664391699997</v>
      </c>
      <c r="J300" s="30">
        <f t="shared" si="54"/>
        <v>3.2326552533102348E-3</v>
      </c>
      <c r="K300" s="28">
        <v>1.96529112912633E-2</v>
      </c>
      <c r="L300" s="28">
        <f t="shared" si="55"/>
        <v>0.5241340767673609</v>
      </c>
      <c r="M300" s="28">
        <f t="shared" si="56"/>
        <v>0.52757938402263915</v>
      </c>
      <c r="N300" s="29">
        <v>1.8754863110836201E-2</v>
      </c>
      <c r="O300" s="29">
        <f t="shared" si="57"/>
        <v>0.5259127076830783</v>
      </c>
      <c r="P300" s="29">
        <f t="shared" si="58"/>
        <v>0.52920058015092164</v>
      </c>
      <c r="Q300" s="25" t="b">
        <f t="shared" si="59"/>
        <v>0</v>
      </c>
      <c r="R300" s="25" t="b">
        <f t="shared" si="60"/>
        <v>0</v>
      </c>
      <c r="S300" s="25" t="b">
        <f t="shared" si="61"/>
        <v>0</v>
      </c>
      <c r="T300" s="25" t="b">
        <f t="shared" si="62"/>
        <v>1</v>
      </c>
      <c r="U300" s="31" t="b">
        <f t="shared" si="63"/>
        <v>0</v>
      </c>
    </row>
    <row r="301" spans="1:21">
      <c r="A301" s="42">
        <v>47</v>
      </c>
      <c r="B301" s="26">
        <v>0.8</v>
      </c>
      <c r="C301" s="26">
        <v>0.4</v>
      </c>
      <c r="D301" s="27">
        <f t="shared" si="53"/>
        <v>0.4</v>
      </c>
      <c r="E301" s="26">
        <v>10</v>
      </c>
      <c r="F301" s="43">
        <v>100</v>
      </c>
      <c r="G301" s="24" t="str">
        <f t="shared" si="64"/>
        <v>2% percentile</v>
      </c>
      <c r="H301" s="28">
        <v>0.55807856294400005</v>
      </c>
      <c r="I301" s="29">
        <v>0.55911539244599995</v>
      </c>
      <c r="J301" s="30">
        <f t="shared" si="54"/>
        <v>1.8578558125049193E-3</v>
      </c>
      <c r="K301" s="28">
        <v>1.2220148605859699E-2</v>
      </c>
      <c r="L301" s="28">
        <f t="shared" si="55"/>
        <v>0.55638493675452316</v>
      </c>
      <c r="M301" s="28">
        <f t="shared" si="56"/>
        <v>0.55977218913347693</v>
      </c>
      <c r="N301" s="29">
        <v>1.1526984757398899E-2</v>
      </c>
      <c r="O301" s="29">
        <f t="shared" si="57"/>
        <v>0.55751783386463616</v>
      </c>
      <c r="P301" s="29">
        <f t="shared" si="58"/>
        <v>0.56071295102736374</v>
      </c>
      <c r="Q301" s="25" t="b">
        <f t="shared" si="59"/>
        <v>0</v>
      </c>
      <c r="R301" s="25" t="b">
        <f t="shared" si="60"/>
        <v>0</v>
      </c>
      <c r="S301" s="25" t="b">
        <f t="shared" si="61"/>
        <v>0</v>
      </c>
      <c r="T301" s="25" t="b">
        <f t="shared" si="62"/>
        <v>1</v>
      </c>
      <c r="U301" s="31" t="b">
        <f t="shared" si="63"/>
        <v>0</v>
      </c>
    </row>
    <row r="302" spans="1:21">
      <c r="A302" s="42">
        <v>48</v>
      </c>
      <c r="B302" s="26">
        <v>0.8</v>
      </c>
      <c r="C302" s="26">
        <v>0.4</v>
      </c>
      <c r="D302" s="27">
        <f t="shared" si="53"/>
        <v>0.4</v>
      </c>
      <c r="E302" s="26">
        <v>10</v>
      </c>
      <c r="F302" s="43">
        <v>250</v>
      </c>
      <c r="G302" s="24" t="str">
        <f t="shared" si="64"/>
        <v>2% percentile</v>
      </c>
      <c r="H302" s="28">
        <v>0.58865456810299999</v>
      </c>
      <c r="I302" s="29">
        <v>0.58873315797600001</v>
      </c>
      <c r="J302" s="30">
        <f t="shared" si="54"/>
        <v>1.3350762443462789E-4</v>
      </c>
      <c r="K302" s="28">
        <v>6.4185428410007302E-3</v>
      </c>
      <c r="L302" s="28">
        <f t="shared" si="55"/>
        <v>0.5868754387970625</v>
      </c>
      <c r="M302" s="28">
        <f t="shared" si="56"/>
        <v>0.59043369740893747</v>
      </c>
      <c r="N302" s="29">
        <v>6.0832242211726799E-3</v>
      </c>
      <c r="O302" s="29">
        <f t="shared" si="57"/>
        <v>0.58704697424947838</v>
      </c>
      <c r="P302" s="29">
        <f t="shared" si="58"/>
        <v>0.59041934170252164</v>
      </c>
      <c r="Q302" s="25" t="b">
        <f t="shared" si="59"/>
        <v>0</v>
      </c>
      <c r="R302" s="25" t="b">
        <f t="shared" si="60"/>
        <v>0</v>
      </c>
      <c r="S302" s="25" t="b">
        <f t="shared" si="61"/>
        <v>0</v>
      </c>
      <c r="T302" s="25" t="b">
        <f t="shared" si="62"/>
        <v>1</v>
      </c>
      <c r="U302" s="31" t="b">
        <f t="shared" si="63"/>
        <v>0</v>
      </c>
    </row>
    <row r="303" spans="1:21">
      <c r="A303" s="42">
        <v>49</v>
      </c>
      <c r="B303" s="26">
        <v>0.8</v>
      </c>
      <c r="C303" s="26">
        <v>0.4</v>
      </c>
      <c r="D303" s="27">
        <f t="shared" si="53"/>
        <v>0.4</v>
      </c>
      <c r="E303" s="26">
        <v>10</v>
      </c>
      <c r="F303" s="43">
        <v>500</v>
      </c>
      <c r="G303" s="24" t="str">
        <f t="shared" si="64"/>
        <v>2% percentile</v>
      </c>
      <c r="H303" s="28">
        <v>0.60312897943499999</v>
      </c>
      <c r="I303" s="29">
        <v>0.60330618176100004</v>
      </c>
      <c r="J303" s="30">
        <f t="shared" si="54"/>
        <v>2.9380502685519695E-4</v>
      </c>
      <c r="K303" s="28">
        <v>2.7790101850264501E-3</v>
      </c>
      <c r="L303" s="28">
        <f t="shared" si="55"/>
        <v>0.60191102452095879</v>
      </c>
      <c r="M303" s="28">
        <f t="shared" si="56"/>
        <v>0.60434693434904119</v>
      </c>
      <c r="N303" s="29">
        <v>2.8795402346076999E-3</v>
      </c>
      <c r="O303" s="29">
        <f t="shared" si="57"/>
        <v>0.60204416761012847</v>
      </c>
      <c r="P303" s="29">
        <f t="shared" si="58"/>
        <v>0.60456819591187161</v>
      </c>
      <c r="Q303" s="25" t="b">
        <f t="shared" si="59"/>
        <v>0</v>
      </c>
      <c r="R303" s="25" t="b">
        <f t="shared" si="60"/>
        <v>0</v>
      </c>
      <c r="S303" s="25" t="b">
        <f t="shared" si="61"/>
        <v>0</v>
      </c>
      <c r="T303" s="25" t="b">
        <f t="shared" si="62"/>
        <v>1</v>
      </c>
      <c r="U303" s="31" t="b">
        <f t="shared" si="63"/>
        <v>0</v>
      </c>
    </row>
    <row r="304" spans="1:21">
      <c r="A304" s="42">
        <v>50</v>
      </c>
      <c r="B304" s="26">
        <v>0.8</v>
      </c>
      <c r="C304" s="26">
        <v>0.4</v>
      </c>
      <c r="D304" s="27">
        <f t="shared" si="53"/>
        <v>0.4</v>
      </c>
      <c r="E304" s="26">
        <v>10</v>
      </c>
      <c r="F304" s="43">
        <v>1000</v>
      </c>
      <c r="G304" s="24" t="str">
        <f t="shared" si="64"/>
        <v>2% percentile</v>
      </c>
      <c r="H304" s="28">
        <v>0.61424753746100003</v>
      </c>
      <c r="I304" s="29">
        <v>0.61454953837299997</v>
      </c>
      <c r="J304" s="30">
        <f t="shared" si="54"/>
        <v>4.9165994746722E-4</v>
      </c>
      <c r="K304" s="28">
        <v>2.45162417046454E-3</v>
      </c>
      <c r="L304" s="28">
        <f t="shared" si="55"/>
        <v>0.61209859412722745</v>
      </c>
      <c r="M304" s="28">
        <f t="shared" si="56"/>
        <v>0.61639648079477261</v>
      </c>
      <c r="N304" s="29">
        <v>2.3900816093814798E-3</v>
      </c>
      <c r="O304" s="29">
        <f t="shared" si="57"/>
        <v>0.61245453947246309</v>
      </c>
      <c r="P304" s="29">
        <f t="shared" si="58"/>
        <v>0.61664453727353685</v>
      </c>
      <c r="Q304" s="25" t="b">
        <f t="shared" si="59"/>
        <v>0</v>
      </c>
      <c r="R304" s="25" t="b">
        <f t="shared" si="60"/>
        <v>0</v>
      </c>
      <c r="S304" s="25" t="b">
        <f t="shared" si="61"/>
        <v>0</v>
      </c>
      <c r="T304" s="25" t="b">
        <f t="shared" si="62"/>
        <v>1</v>
      </c>
      <c r="U304" s="31" t="b">
        <f t="shared" si="63"/>
        <v>0</v>
      </c>
    </row>
    <row r="305" spans="1:21">
      <c r="A305" s="42">
        <v>51</v>
      </c>
      <c r="B305" s="26">
        <v>0.9</v>
      </c>
      <c r="C305" s="26">
        <v>0.1</v>
      </c>
      <c r="D305" s="27">
        <f t="shared" si="53"/>
        <v>0.8</v>
      </c>
      <c r="E305" s="26">
        <v>2</v>
      </c>
      <c r="F305" s="43">
        <v>50</v>
      </c>
      <c r="G305" s="24" t="str">
        <f t="shared" si="64"/>
        <v>2% percentile</v>
      </c>
      <c r="H305" s="28">
        <v>0.60881111921999997</v>
      </c>
      <c r="I305" s="29">
        <v>0.62266633939100002</v>
      </c>
      <c r="J305" s="30">
        <f t="shared" si="54"/>
        <v>2.2757830357551873E-2</v>
      </c>
      <c r="K305" s="28">
        <v>4.30793859370237E-2</v>
      </c>
      <c r="L305" s="28">
        <f t="shared" si="55"/>
        <v>0.60503504455294199</v>
      </c>
      <c r="M305" s="28">
        <f t="shared" si="56"/>
        <v>0.61258719388705796</v>
      </c>
      <c r="N305" s="29">
        <v>3.5188142603371497E-2</v>
      </c>
      <c r="O305" s="29">
        <f t="shared" si="57"/>
        <v>0.61958196269956667</v>
      </c>
      <c r="P305" s="29">
        <f t="shared" si="58"/>
        <v>0.62575071608243338</v>
      </c>
      <c r="Q305" s="25" t="b">
        <f t="shared" si="59"/>
        <v>0</v>
      </c>
      <c r="R305" s="25" t="b">
        <f t="shared" si="60"/>
        <v>0</v>
      </c>
      <c r="S305" s="25" t="b">
        <f t="shared" si="61"/>
        <v>0</v>
      </c>
      <c r="T305" s="25" t="b">
        <f t="shared" si="62"/>
        <v>0</v>
      </c>
      <c r="U305" s="31" t="b">
        <f t="shared" si="63"/>
        <v>1</v>
      </c>
    </row>
    <row r="306" spans="1:21">
      <c r="A306" s="42">
        <v>52</v>
      </c>
      <c r="B306" s="26">
        <v>0.9</v>
      </c>
      <c r="C306" s="26">
        <v>0.1</v>
      </c>
      <c r="D306" s="27">
        <f t="shared" si="53"/>
        <v>0.8</v>
      </c>
      <c r="E306" s="26">
        <v>2</v>
      </c>
      <c r="F306" s="43">
        <v>100</v>
      </c>
      <c r="G306" s="24" t="str">
        <f t="shared" si="64"/>
        <v>2% percentile</v>
      </c>
      <c r="H306" s="28">
        <v>0.66532803738400004</v>
      </c>
      <c r="I306" s="29">
        <v>0.67592646680400004</v>
      </c>
      <c r="J306" s="30">
        <f t="shared" si="54"/>
        <v>1.5929629933636814E-2</v>
      </c>
      <c r="K306" s="28">
        <v>2.5518608175772201E-2</v>
      </c>
      <c r="L306" s="28">
        <f t="shared" si="55"/>
        <v>0.66179133873004392</v>
      </c>
      <c r="M306" s="28">
        <f t="shared" si="56"/>
        <v>0.66886473603795615</v>
      </c>
      <c r="N306" s="29">
        <v>2.1706768663883099E-2</v>
      </c>
      <c r="O306" s="29">
        <f t="shared" si="57"/>
        <v>0.67291806215330363</v>
      </c>
      <c r="P306" s="29">
        <f t="shared" si="58"/>
        <v>0.67893487145469644</v>
      </c>
      <c r="Q306" s="25" t="b">
        <f t="shared" si="59"/>
        <v>0</v>
      </c>
      <c r="R306" s="25" t="b">
        <f t="shared" si="60"/>
        <v>0</v>
      </c>
      <c r="S306" s="25" t="b">
        <f t="shared" si="61"/>
        <v>0</v>
      </c>
      <c r="T306" s="25" t="b">
        <f t="shared" si="62"/>
        <v>0</v>
      </c>
      <c r="U306" s="31" t="b">
        <f t="shared" si="63"/>
        <v>1</v>
      </c>
    </row>
    <row r="307" spans="1:21">
      <c r="A307" s="42">
        <v>53</v>
      </c>
      <c r="B307" s="26">
        <v>0.9</v>
      </c>
      <c r="C307" s="26">
        <v>0.1</v>
      </c>
      <c r="D307" s="27">
        <f t="shared" si="53"/>
        <v>0.8</v>
      </c>
      <c r="E307" s="26">
        <v>2</v>
      </c>
      <c r="F307" s="43">
        <v>250</v>
      </c>
      <c r="G307" s="24" t="str">
        <f t="shared" si="64"/>
        <v>2% percentile</v>
      </c>
      <c r="H307" s="28">
        <v>0.71690948838699997</v>
      </c>
      <c r="I307" s="29">
        <v>0.72125810229200005</v>
      </c>
      <c r="J307" s="30">
        <f t="shared" si="54"/>
        <v>6.0657781427669154E-3</v>
      </c>
      <c r="K307" s="28">
        <v>1.59710574553193E-2</v>
      </c>
      <c r="L307" s="28">
        <f t="shared" si="55"/>
        <v>0.7124825371194845</v>
      </c>
      <c r="M307" s="28">
        <f t="shared" si="56"/>
        <v>0.72133643965451544</v>
      </c>
      <c r="N307" s="29">
        <v>1.2724190117204799E-2</v>
      </c>
      <c r="O307" s="29">
        <f t="shared" si="57"/>
        <v>0.71773113673414302</v>
      </c>
      <c r="P307" s="29">
        <f t="shared" si="58"/>
        <v>0.72478506784985708</v>
      </c>
      <c r="Q307" s="25" t="b">
        <f t="shared" si="59"/>
        <v>0</v>
      </c>
      <c r="R307" s="25" t="b">
        <f t="shared" si="60"/>
        <v>0</v>
      </c>
      <c r="S307" s="25" t="b">
        <f t="shared" si="61"/>
        <v>0</v>
      </c>
      <c r="T307" s="25" t="b">
        <f t="shared" si="62"/>
        <v>1</v>
      </c>
      <c r="U307" s="31" t="b">
        <f t="shared" si="63"/>
        <v>0</v>
      </c>
    </row>
    <row r="308" spans="1:21">
      <c r="A308" s="42">
        <v>54</v>
      </c>
      <c r="B308" s="26">
        <v>0.9</v>
      </c>
      <c r="C308" s="26">
        <v>0.1</v>
      </c>
      <c r="D308" s="27">
        <f t="shared" si="53"/>
        <v>0.8</v>
      </c>
      <c r="E308" s="26">
        <v>2</v>
      </c>
      <c r="F308" s="43">
        <v>500</v>
      </c>
      <c r="G308" s="24" t="str">
        <f t="shared" si="64"/>
        <v>2% percentile</v>
      </c>
      <c r="H308" s="28">
        <v>0.743566052192</v>
      </c>
      <c r="I308" s="29">
        <v>0.74556829234400002</v>
      </c>
      <c r="J308" s="30">
        <f t="shared" si="54"/>
        <v>2.6927535840259196E-3</v>
      </c>
      <c r="K308" s="28">
        <v>7.3722822673839899E-3</v>
      </c>
      <c r="L308" s="28">
        <f t="shared" si="55"/>
        <v>0.74033500702935939</v>
      </c>
      <c r="M308" s="28">
        <f t="shared" si="56"/>
        <v>0.74679709735464062</v>
      </c>
      <c r="N308" s="29">
        <v>7.8546847730424293E-3</v>
      </c>
      <c r="O308" s="29">
        <f t="shared" si="57"/>
        <v>0.74212582496150636</v>
      </c>
      <c r="P308" s="29">
        <f t="shared" si="58"/>
        <v>0.74901075972649367</v>
      </c>
      <c r="Q308" s="25" t="b">
        <f t="shared" si="59"/>
        <v>0</v>
      </c>
      <c r="R308" s="25" t="b">
        <f t="shared" si="60"/>
        <v>0</v>
      </c>
      <c r="S308" s="25" t="b">
        <f t="shared" si="61"/>
        <v>0</v>
      </c>
      <c r="T308" s="25" t="b">
        <f t="shared" si="62"/>
        <v>1</v>
      </c>
      <c r="U308" s="31" t="b">
        <f t="shared" si="63"/>
        <v>0</v>
      </c>
    </row>
    <row r="309" spans="1:21">
      <c r="A309" s="42">
        <v>55</v>
      </c>
      <c r="B309" s="26">
        <v>0.9</v>
      </c>
      <c r="C309" s="26">
        <v>0.1</v>
      </c>
      <c r="D309" s="27">
        <f t="shared" si="53"/>
        <v>0.8</v>
      </c>
      <c r="E309" s="26">
        <v>2</v>
      </c>
      <c r="F309" s="43">
        <v>1000</v>
      </c>
      <c r="G309" s="24" t="str">
        <f t="shared" si="64"/>
        <v>2% percentile</v>
      </c>
      <c r="H309" s="28">
        <v>0.76371157490700003</v>
      </c>
      <c r="I309" s="29">
        <v>0.76459247856300006</v>
      </c>
      <c r="J309" s="30">
        <f t="shared" si="54"/>
        <v>1.1534507069731023E-3</v>
      </c>
      <c r="K309" s="28">
        <v>3.46824500929899E-3</v>
      </c>
      <c r="L309" s="28">
        <f t="shared" si="55"/>
        <v>0.76067152411846062</v>
      </c>
      <c r="M309" s="28">
        <f t="shared" si="56"/>
        <v>0.76675162569553945</v>
      </c>
      <c r="N309" s="29">
        <v>3.3872148741989501E-3</v>
      </c>
      <c r="O309" s="29">
        <f t="shared" si="57"/>
        <v>0.76162345381946206</v>
      </c>
      <c r="P309" s="29">
        <f t="shared" si="58"/>
        <v>0.76756150330653805</v>
      </c>
      <c r="Q309" s="25" t="b">
        <f t="shared" si="59"/>
        <v>0</v>
      </c>
      <c r="R309" s="25" t="b">
        <f t="shared" si="60"/>
        <v>0</v>
      </c>
      <c r="S309" s="25" t="b">
        <f t="shared" si="61"/>
        <v>0</v>
      </c>
      <c r="T309" s="25" t="b">
        <f t="shared" si="62"/>
        <v>1</v>
      </c>
      <c r="U309" s="31" t="b">
        <f t="shared" si="63"/>
        <v>0</v>
      </c>
    </row>
    <row r="310" spans="1:21">
      <c r="A310" s="42">
        <v>56</v>
      </c>
      <c r="B310" s="26">
        <v>0.9</v>
      </c>
      <c r="C310" s="26">
        <v>0.1</v>
      </c>
      <c r="D310" s="27">
        <f t="shared" si="53"/>
        <v>0.8</v>
      </c>
      <c r="E310" s="26">
        <v>10</v>
      </c>
      <c r="F310" s="43">
        <v>50</v>
      </c>
      <c r="G310" s="24" t="str">
        <f t="shared" si="64"/>
        <v>2% percentile</v>
      </c>
      <c r="H310" s="28">
        <v>0.62305038019600001</v>
      </c>
      <c r="I310" s="29">
        <v>0.62682610200800004</v>
      </c>
      <c r="J310" s="30">
        <f t="shared" si="54"/>
        <v>6.0600585956022707E-3</v>
      </c>
      <c r="K310" s="28">
        <v>3.5816526340653701E-2</v>
      </c>
      <c r="L310" s="28">
        <f t="shared" si="55"/>
        <v>0.61991092324146801</v>
      </c>
      <c r="M310" s="28">
        <f t="shared" si="56"/>
        <v>0.626189837150532</v>
      </c>
      <c r="N310" s="29">
        <v>3.4413900740631297E-2</v>
      </c>
      <c r="O310" s="29">
        <f t="shared" si="57"/>
        <v>0.6238095906080624</v>
      </c>
      <c r="P310" s="29">
        <f t="shared" si="58"/>
        <v>0.62984261340793768</v>
      </c>
      <c r="Q310" s="25" t="b">
        <f t="shared" si="59"/>
        <v>0</v>
      </c>
      <c r="R310" s="25" t="b">
        <f t="shared" si="60"/>
        <v>0</v>
      </c>
      <c r="S310" s="25" t="b">
        <f t="shared" si="61"/>
        <v>0</v>
      </c>
      <c r="T310" s="25" t="b">
        <f t="shared" si="62"/>
        <v>0</v>
      </c>
      <c r="U310" s="31" t="b">
        <f t="shared" si="63"/>
        <v>1</v>
      </c>
    </row>
    <row r="311" spans="1:21">
      <c r="A311" s="42">
        <v>57</v>
      </c>
      <c r="B311" s="26">
        <v>0.9</v>
      </c>
      <c r="C311" s="26">
        <v>0.1</v>
      </c>
      <c r="D311" s="27">
        <f t="shared" si="53"/>
        <v>0.8</v>
      </c>
      <c r="E311" s="26">
        <v>10</v>
      </c>
      <c r="F311" s="43">
        <v>100</v>
      </c>
      <c r="G311" s="24" t="str">
        <f t="shared" si="64"/>
        <v>2% percentile</v>
      </c>
      <c r="H311" s="28">
        <v>0.67270178568299999</v>
      </c>
      <c r="I311" s="29">
        <v>0.67622663033499997</v>
      </c>
      <c r="J311" s="30">
        <f t="shared" si="54"/>
        <v>5.2398324592243728E-3</v>
      </c>
      <c r="K311" s="28">
        <v>2.4216172669042999E-2</v>
      </c>
      <c r="L311" s="28">
        <f t="shared" si="55"/>
        <v>0.66934559538090177</v>
      </c>
      <c r="M311" s="28">
        <f t="shared" si="56"/>
        <v>0.6760579759850982</v>
      </c>
      <c r="N311" s="29">
        <v>2.3462180371849699E-2</v>
      </c>
      <c r="O311" s="29">
        <f t="shared" si="57"/>
        <v>0.67297493803389807</v>
      </c>
      <c r="P311" s="29">
        <f t="shared" si="58"/>
        <v>0.67947832263610186</v>
      </c>
      <c r="Q311" s="25" t="b">
        <f t="shared" si="59"/>
        <v>0</v>
      </c>
      <c r="R311" s="25" t="b">
        <f t="shared" si="60"/>
        <v>0</v>
      </c>
      <c r="S311" s="25" t="b">
        <f t="shared" si="61"/>
        <v>0</v>
      </c>
      <c r="T311" s="25" t="b">
        <f t="shared" si="62"/>
        <v>0</v>
      </c>
      <c r="U311" s="31" t="b">
        <f t="shared" si="63"/>
        <v>1</v>
      </c>
    </row>
    <row r="312" spans="1:21">
      <c r="A312" s="42">
        <v>58</v>
      </c>
      <c r="B312" s="26">
        <v>0.9</v>
      </c>
      <c r="C312" s="26">
        <v>0.1</v>
      </c>
      <c r="D312" s="27">
        <f t="shared" si="53"/>
        <v>0.8</v>
      </c>
      <c r="E312" s="26">
        <v>10</v>
      </c>
      <c r="F312" s="43">
        <v>250</v>
      </c>
      <c r="G312" s="24" t="str">
        <f t="shared" si="64"/>
        <v>2% percentile</v>
      </c>
      <c r="H312" s="28">
        <v>0.722126333816</v>
      </c>
      <c r="I312" s="29">
        <v>0.72287931998900001</v>
      </c>
      <c r="J312" s="30">
        <f t="shared" si="54"/>
        <v>1.0427346819232291E-3</v>
      </c>
      <c r="K312" s="28">
        <v>1.28128340115818E-2</v>
      </c>
      <c r="L312" s="28">
        <f t="shared" si="55"/>
        <v>0.7185747974242036</v>
      </c>
      <c r="M312" s="28">
        <f t="shared" si="56"/>
        <v>0.72567787020779639</v>
      </c>
      <c r="N312" s="29">
        <v>1.2822087569080201E-2</v>
      </c>
      <c r="O312" s="29">
        <f t="shared" si="57"/>
        <v>0.71932521864192678</v>
      </c>
      <c r="P312" s="29">
        <f t="shared" si="58"/>
        <v>0.72643342133607325</v>
      </c>
      <c r="Q312" s="25" t="b">
        <f t="shared" si="59"/>
        <v>0</v>
      </c>
      <c r="R312" s="25" t="b">
        <f t="shared" si="60"/>
        <v>0</v>
      </c>
      <c r="S312" s="25" t="b">
        <f t="shared" si="61"/>
        <v>0</v>
      </c>
      <c r="T312" s="25" t="b">
        <f t="shared" si="62"/>
        <v>1</v>
      </c>
      <c r="U312" s="31" t="b">
        <f t="shared" si="63"/>
        <v>0</v>
      </c>
    </row>
    <row r="313" spans="1:21">
      <c r="A313" s="42">
        <v>59</v>
      </c>
      <c r="B313" s="26">
        <v>0.9</v>
      </c>
      <c r="C313" s="26">
        <v>0.1</v>
      </c>
      <c r="D313" s="27">
        <f t="shared" si="53"/>
        <v>0.8</v>
      </c>
      <c r="E313" s="26">
        <v>10</v>
      </c>
      <c r="F313" s="43">
        <v>500</v>
      </c>
      <c r="G313" s="24" t="str">
        <f t="shared" si="64"/>
        <v>2% percentile</v>
      </c>
      <c r="H313" s="28">
        <v>0.74696856436400005</v>
      </c>
      <c r="I313" s="29">
        <v>0.74720025441100002</v>
      </c>
      <c r="J313" s="30">
        <f t="shared" si="54"/>
        <v>3.1017375837929216E-4</v>
      </c>
      <c r="K313" s="28">
        <v>6.36530600524672E-3</v>
      </c>
      <c r="L313" s="28">
        <f t="shared" si="55"/>
        <v>0.74417884600663742</v>
      </c>
      <c r="M313" s="28">
        <f t="shared" si="56"/>
        <v>0.74975828272136269</v>
      </c>
      <c r="N313" s="29">
        <v>6.1472571537330104E-3</v>
      </c>
      <c r="O313" s="29">
        <f t="shared" si="57"/>
        <v>0.74450610017629992</v>
      </c>
      <c r="P313" s="29">
        <f t="shared" si="58"/>
        <v>0.74989440864570012</v>
      </c>
      <c r="Q313" s="25" t="b">
        <f t="shared" si="59"/>
        <v>0</v>
      </c>
      <c r="R313" s="25" t="b">
        <f t="shared" si="60"/>
        <v>0</v>
      </c>
      <c r="S313" s="25" t="b">
        <f t="shared" si="61"/>
        <v>0</v>
      </c>
      <c r="T313" s="25" t="b">
        <f t="shared" si="62"/>
        <v>1</v>
      </c>
      <c r="U313" s="31" t="b">
        <f t="shared" si="63"/>
        <v>0</v>
      </c>
    </row>
    <row r="314" spans="1:21">
      <c r="A314" s="42">
        <v>60</v>
      </c>
      <c r="B314" s="26">
        <v>0.9</v>
      </c>
      <c r="C314" s="26">
        <v>0.1</v>
      </c>
      <c r="D314" s="27">
        <f t="shared" si="53"/>
        <v>0.8</v>
      </c>
      <c r="E314" s="26">
        <v>10</v>
      </c>
      <c r="F314" s="43">
        <v>1000</v>
      </c>
      <c r="G314" s="24" t="str">
        <f t="shared" si="64"/>
        <v>2% percentile</v>
      </c>
      <c r="H314" s="28">
        <v>0.765439537015</v>
      </c>
      <c r="I314" s="29">
        <v>0.76668405014100005</v>
      </c>
      <c r="J314" s="30">
        <f t="shared" si="54"/>
        <v>1.6258803809028461E-3</v>
      </c>
      <c r="K314" s="28">
        <v>2.27912711959802E-3</v>
      </c>
      <c r="L314" s="28">
        <f t="shared" si="55"/>
        <v>0.76344179401283652</v>
      </c>
      <c r="M314" s="28">
        <f t="shared" si="56"/>
        <v>0.76743728001716349</v>
      </c>
      <c r="N314" s="29">
        <v>1.4739710915345401E-3</v>
      </c>
      <c r="O314" s="29">
        <f t="shared" si="57"/>
        <v>0.76539205751444406</v>
      </c>
      <c r="P314" s="29">
        <f t="shared" si="58"/>
        <v>0.76797604276755604</v>
      </c>
      <c r="Q314" s="25" t="b">
        <f t="shared" si="59"/>
        <v>0</v>
      </c>
      <c r="R314" s="25" t="b">
        <f t="shared" si="60"/>
        <v>0</v>
      </c>
      <c r="S314" s="25" t="b">
        <f t="shared" si="61"/>
        <v>0</v>
      </c>
      <c r="T314" s="25" t="b">
        <f t="shared" si="62"/>
        <v>1</v>
      </c>
      <c r="U314" s="31" t="b">
        <f t="shared" si="63"/>
        <v>0</v>
      </c>
    </row>
    <row r="315" spans="1:21">
      <c r="A315" s="42">
        <v>61</v>
      </c>
      <c r="B315" s="26">
        <v>1</v>
      </c>
      <c r="C315" s="26">
        <v>0</v>
      </c>
      <c r="D315" s="27">
        <f t="shared" si="53"/>
        <v>1</v>
      </c>
      <c r="E315" s="26">
        <v>2</v>
      </c>
      <c r="F315" s="43">
        <v>50</v>
      </c>
      <c r="G315" s="24" t="str">
        <f t="shared" si="64"/>
        <v>2% percentile</v>
      </c>
      <c r="H315" s="28">
        <v>0.72402592284099998</v>
      </c>
      <c r="I315" s="29">
        <v>0.76846757039900004</v>
      </c>
      <c r="J315" s="30">
        <f t="shared" si="54"/>
        <v>6.1381293343221482E-2</v>
      </c>
      <c r="K315" s="28">
        <v>6.4809696184867802E-2</v>
      </c>
      <c r="L315" s="28">
        <f t="shared" si="55"/>
        <v>0.71834510249919747</v>
      </c>
      <c r="M315" s="28">
        <f t="shared" si="56"/>
        <v>0.72970674318280249</v>
      </c>
      <c r="N315" s="29">
        <v>4.8195749620953098E-2</v>
      </c>
      <c r="O315" s="29">
        <f t="shared" si="57"/>
        <v>0.76424302668174282</v>
      </c>
      <c r="P315" s="29">
        <f t="shared" si="58"/>
        <v>0.77269211411625727</v>
      </c>
      <c r="Q315" s="25" t="b">
        <f t="shared" si="59"/>
        <v>0</v>
      </c>
      <c r="R315" s="25" t="b">
        <f t="shared" si="60"/>
        <v>0</v>
      </c>
      <c r="S315" s="25" t="b">
        <f t="shared" si="61"/>
        <v>0</v>
      </c>
      <c r="T315" s="25" t="b">
        <f t="shared" si="62"/>
        <v>0</v>
      </c>
      <c r="U315" s="31" t="b">
        <f t="shared" si="63"/>
        <v>1</v>
      </c>
    </row>
    <row r="316" spans="1:21">
      <c r="A316" s="42">
        <v>62</v>
      </c>
      <c r="B316" s="26">
        <v>1</v>
      </c>
      <c r="C316" s="26">
        <v>0</v>
      </c>
      <c r="D316" s="27">
        <f t="shared" si="53"/>
        <v>1</v>
      </c>
      <c r="E316" s="26">
        <v>2</v>
      </c>
      <c r="F316" s="43">
        <v>100</v>
      </c>
      <c r="G316" s="24" t="str">
        <f t="shared" si="64"/>
        <v>2% percentile</v>
      </c>
      <c r="H316" s="28">
        <v>0.80575157087899996</v>
      </c>
      <c r="I316" s="29">
        <v>0.83683504754500004</v>
      </c>
      <c r="J316" s="30">
        <f t="shared" si="54"/>
        <v>3.8576997910275135E-2</v>
      </c>
      <c r="K316" s="28">
        <v>3.6260520238731303E-2</v>
      </c>
      <c r="L316" s="28">
        <f t="shared" si="55"/>
        <v>0.80072611916796876</v>
      </c>
      <c r="M316" s="28">
        <f t="shared" si="56"/>
        <v>0.81077702259003115</v>
      </c>
      <c r="N316" s="29">
        <v>2.8904886069357399E-2</v>
      </c>
      <c r="O316" s="29">
        <f t="shared" si="57"/>
        <v>0.83282903471898284</v>
      </c>
      <c r="P316" s="29">
        <f t="shared" si="58"/>
        <v>0.84084106037101725</v>
      </c>
      <c r="Q316" s="25" t="b">
        <f t="shared" si="59"/>
        <v>0</v>
      </c>
      <c r="R316" s="25" t="b">
        <f t="shared" si="60"/>
        <v>0</v>
      </c>
      <c r="S316" s="25" t="b">
        <f t="shared" si="61"/>
        <v>0</v>
      </c>
      <c r="T316" s="25" t="b">
        <f t="shared" si="62"/>
        <v>0</v>
      </c>
      <c r="U316" s="31" t="b">
        <f t="shared" si="63"/>
        <v>1</v>
      </c>
    </row>
    <row r="317" spans="1:21">
      <c r="A317" s="42">
        <v>63</v>
      </c>
      <c r="B317" s="26">
        <v>1</v>
      </c>
      <c r="C317" s="26">
        <v>0</v>
      </c>
      <c r="D317" s="27">
        <f t="shared" si="53"/>
        <v>1</v>
      </c>
      <c r="E317" s="26">
        <v>2</v>
      </c>
      <c r="F317" s="43">
        <v>250</v>
      </c>
      <c r="G317" s="24" t="str">
        <f t="shared" si="64"/>
        <v>2% percentile</v>
      </c>
      <c r="H317" s="28">
        <v>0.873645107867</v>
      </c>
      <c r="I317" s="29">
        <v>0.896122395638</v>
      </c>
      <c r="J317" s="30">
        <f t="shared" si="54"/>
        <v>2.5728167614740245E-2</v>
      </c>
      <c r="K317" s="28">
        <v>2.35009632329371E-2</v>
      </c>
      <c r="L317" s="28">
        <f t="shared" si="55"/>
        <v>0.86713097320416122</v>
      </c>
      <c r="M317" s="28">
        <f t="shared" si="56"/>
        <v>0.88015924252983879</v>
      </c>
      <c r="N317" s="29">
        <v>1.32223986721499E-2</v>
      </c>
      <c r="O317" s="29">
        <f t="shared" si="57"/>
        <v>0.89245733371426539</v>
      </c>
      <c r="P317" s="29">
        <f t="shared" si="58"/>
        <v>0.89978745756173462</v>
      </c>
      <c r="Q317" s="25" t="b">
        <f t="shared" si="59"/>
        <v>0</v>
      </c>
      <c r="R317" s="25" t="b">
        <f t="shared" si="60"/>
        <v>0</v>
      </c>
      <c r="S317" s="25" t="b">
        <f t="shared" si="61"/>
        <v>0</v>
      </c>
      <c r="T317" s="25" t="b">
        <f t="shared" si="62"/>
        <v>0</v>
      </c>
      <c r="U317" s="31" t="b">
        <f t="shared" si="63"/>
        <v>1</v>
      </c>
    </row>
    <row r="318" spans="1:21">
      <c r="A318" s="42">
        <v>64</v>
      </c>
      <c r="B318" s="26">
        <v>1</v>
      </c>
      <c r="C318" s="26">
        <v>0</v>
      </c>
      <c r="D318" s="27">
        <f t="shared" si="53"/>
        <v>1</v>
      </c>
      <c r="E318" s="26">
        <v>2</v>
      </c>
      <c r="F318" s="43">
        <v>500</v>
      </c>
      <c r="G318" s="24" t="str">
        <f t="shared" si="64"/>
        <v>2% percentile</v>
      </c>
      <c r="H318" s="28">
        <v>0.91469912205399995</v>
      </c>
      <c r="I318" s="29">
        <v>0.92899881188300004</v>
      </c>
      <c r="J318" s="30">
        <f t="shared" si="54"/>
        <v>1.5633216960883781E-2</v>
      </c>
      <c r="K318" s="28">
        <v>9.08181497825933E-3</v>
      </c>
      <c r="L318" s="28">
        <f t="shared" si="55"/>
        <v>0.91071884114650903</v>
      </c>
      <c r="M318" s="28">
        <f t="shared" si="56"/>
        <v>0.91867940296149087</v>
      </c>
      <c r="N318" s="29">
        <v>7.7622117006170503E-3</v>
      </c>
      <c r="O318" s="29">
        <f t="shared" si="57"/>
        <v>0.92559687261140855</v>
      </c>
      <c r="P318" s="29">
        <f t="shared" si="58"/>
        <v>0.93240075115459153</v>
      </c>
      <c r="Q318" s="25" t="b">
        <f t="shared" si="59"/>
        <v>0</v>
      </c>
      <c r="R318" s="25" t="b">
        <f t="shared" si="60"/>
        <v>0</v>
      </c>
      <c r="S318" s="25" t="b">
        <f t="shared" si="61"/>
        <v>0</v>
      </c>
      <c r="T318" s="25" t="b">
        <f t="shared" si="62"/>
        <v>0</v>
      </c>
      <c r="U318" s="31" t="b">
        <f t="shared" si="63"/>
        <v>1</v>
      </c>
    </row>
    <row r="319" spans="1:21">
      <c r="A319" s="42">
        <v>65</v>
      </c>
      <c r="B319" s="26">
        <v>1</v>
      </c>
      <c r="C319" s="26">
        <v>0</v>
      </c>
      <c r="D319" s="27">
        <f t="shared" si="53"/>
        <v>1</v>
      </c>
      <c r="E319" s="26">
        <v>2</v>
      </c>
      <c r="F319" s="43">
        <v>1000</v>
      </c>
      <c r="G319" s="24" t="str">
        <f t="shared" ref="G319:G334" si="65">$H$4</f>
        <v>2% percentile</v>
      </c>
      <c r="H319" s="28">
        <v>0.94131688730800001</v>
      </c>
      <c r="I319" s="29">
        <v>0.95164193761799998</v>
      </c>
      <c r="J319" s="30">
        <f t="shared" si="54"/>
        <v>1.0968729499295176E-2</v>
      </c>
      <c r="K319" s="28">
        <v>4.5512181532514004E-3</v>
      </c>
      <c r="L319" s="28">
        <f t="shared" si="55"/>
        <v>0.93732756870492839</v>
      </c>
      <c r="M319" s="28">
        <f t="shared" si="56"/>
        <v>0.94530620591107162</v>
      </c>
      <c r="N319" s="29">
        <v>6.43265785700125E-3</v>
      </c>
      <c r="O319" s="29">
        <f t="shared" si="57"/>
        <v>0.9460034644022528</v>
      </c>
      <c r="P319" s="29">
        <f t="shared" si="58"/>
        <v>0.95728041083374715</v>
      </c>
      <c r="Q319" s="25" t="b">
        <f t="shared" si="59"/>
        <v>0</v>
      </c>
      <c r="R319" s="25" t="b">
        <f t="shared" si="60"/>
        <v>0</v>
      </c>
      <c r="S319" s="25" t="b">
        <f t="shared" si="61"/>
        <v>0</v>
      </c>
      <c r="T319" s="25" t="b">
        <f t="shared" si="62"/>
        <v>0</v>
      </c>
      <c r="U319" s="31" t="b">
        <f t="shared" si="63"/>
        <v>1</v>
      </c>
    </row>
    <row r="320" spans="1:21">
      <c r="A320" s="42">
        <v>66</v>
      </c>
      <c r="B320" s="26">
        <v>1</v>
      </c>
      <c r="C320" s="26">
        <v>0</v>
      </c>
      <c r="D320" s="27">
        <f t="shared" ref="D320:D334" si="66">$B320-$C320</f>
        <v>1</v>
      </c>
      <c r="E320" s="26">
        <v>10</v>
      </c>
      <c r="F320" s="43">
        <v>50</v>
      </c>
      <c r="G320" s="24" t="str">
        <f t="shared" si="65"/>
        <v>2% percentile</v>
      </c>
      <c r="H320" s="28">
        <v>0.75507089974099995</v>
      </c>
      <c r="I320" s="29">
        <v>0.77164003462099995</v>
      </c>
      <c r="J320" s="30">
        <f t="shared" si="54"/>
        <v>2.1943813336844861E-2</v>
      </c>
      <c r="K320" s="28">
        <v>5.0798582715610802E-2</v>
      </c>
      <c r="L320" s="28">
        <f t="shared" si="55"/>
        <v>0.75061820764378007</v>
      </c>
      <c r="M320" s="28">
        <f t="shared" si="56"/>
        <v>0.75952359183821982</v>
      </c>
      <c r="N320" s="29">
        <v>4.65782560266799E-2</v>
      </c>
      <c r="O320" s="29">
        <f t="shared" si="57"/>
        <v>0.76755727046843736</v>
      </c>
      <c r="P320" s="29">
        <f t="shared" si="58"/>
        <v>0.77572279877356254</v>
      </c>
      <c r="Q320" s="25" t="b">
        <f t="shared" si="59"/>
        <v>0</v>
      </c>
      <c r="R320" s="25" t="b">
        <f t="shared" si="60"/>
        <v>0</v>
      </c>
      <c r="S320" s="25" t="b">
        <f t="shared" si="61"/>
        <v>0</v>
      </c>
      <c r="T320" s="25" t="b">
        <f t="shared" si="62"/>
        <v>0</v>
      </c>
      <c r="U320" s="31" t="b">
        <f t="shared" si="63"/>
        <v>1</v>
      </c>
    </row>
    <row r="321" spans="1:21">
      <c r="A321" s="42">
        <v>67</v>
      </c>
      <c r="B321" s="26">
        <v>1</v>
      </c>
      <c r="C321" s="26">
        <v>0</v>
      </c>
      <c r="D321" s="27">
        <f t="shared" si="66"/>
        <v>1</v>
      </c>
      <c r="E321" s="26">
        <v>10</v>
      </c>
      <c r="F321" s="43">
        <v>100</v>
      </c>
      <c r="G321" s="24" t="str">
        <f t="shared" si="65"/>
        <v>2% percentile</v>
      </c>
      <c r="H321" s="28">
        <v>0.83275749226200002</v>
      </c>
      <c r="I321" s="29">
        <v>0.84254455021300001</v>
      </c>
      <c r="J321" s="30">
        <f t="shared" si="54"/>
        <v>1.1752590690496976E-2</v>
      </c>
      <c r="K321" s="28">
        <v>3.0384892798331301E-2</v>
      </c>
      <c r="L321" s="28">
        <f t="shared" si="55"/>
        <v>0.82854636096830803</v>
      </c>
      <c r="M321" s="28">
        <f t="shared" si="56"/>
        <v>0.83696862355569202</v>
      </c>
      <c r="N321" s="29">
        <v>2.6360192080500399E-2</v>
      </c>
      <c r="O321" s="29">
        <f t="shared" si="57"/>
        <v>0.83889121398059363</v>
      </c>
      <c r="P321" s="29">
        <f t="shared" si="58"/>
        <v>0.84619788644540639</v>
      </c>
      <c r="Q321" s="25" t="b">
        <f t="shared" si="59"/>
        <v>0</v>
      </c>
      <c r="R321" s="25" t="b">
        <f t="shared" si="60"/>
        <v>0</v>
      </c>
      <c r="S321" s="25" t="b">
        <f t="shared" si="61"/>
        <v>0</v>
      </c>
      <c r="T321" s="25" t="b">
        <f t="shared" si="62"/>
        <v>0</v>
      </c>
      <c r="U321" s="31" t="b">
        <f t="shared" si="63"/>
        <v>1</v>
      </c>
    </row>
    <row r="322" spans="1:21">
      <c r="A322" s="42">
        <v>68</v>
      </c>
      <c r="B322" s="26">
        <v>1</v>
      </c>
      <c r="C322" s="26">
        <v>0</v>
      </c>
      <c r="D322" s="27">
        <f t="shared" si="66"/>
        <v>1</v>
      </c>
      <c r="E322" s="26">
        <v>10</v>
      </c>
      <c r="F322" s="43">
        <v>250</v>
      </c>
      <c r="G322" s="24" t="str">
        <f t="shared" si="65"/>
        <v>2% percentile</v>
      </c>
      <c r="H322" s="28">
        <v>0.89346228200900002</v>
      </c>
      <c r="I322" s="29">
        <v>0.89913211714499996</v>
      </c>
      <c r="J322" s="30">
        <f t="shared" si="54"/>
        <v>6.3459143717303915E-3</v>
      </c>
      <c r="K322" s="28">
        <v>1.5820603140797598E-2</v>
      </c>
      <c r="L322" s="28">
        <f t="shared" si="55"/>
        <v>0.88907703454977893</v>
      </c>
      <c r="M322" s="28">
        <f t="shared" si="56"/>
        <v>0.89784752946822111</v>
      </c>
      <c r="N322" s="29">
        <v>1.5181025336495801E-2</v>
      </c>
      <c r="O322" s="29">
        <f t="shared" si="57"/>
        <v>0.89492415160836603</v>
      </c>
      <c r="P322" s="29">
        <f t="shared" si="58"/>
        <v>0.9033400826816339</v>
      </c>
      <c r="Q322" s="25" t="b">
        <f t="shared" si="59"/>
        <v>0</v>
      </c>
      <c r="R322" s="25" t="b">
        <f t="shared" si="60"/>
        <v>0</v>
      </c>
      <c r="S322" s="25" t="b">
        <f t="shared" si="61"/>
        <v>0</v>
      </c>
      <c r="T322" s="25" t="b">
        <f t="shared" si="62"/>
        <v>0</v>
      </c>
      <c r="U322" s="31" t="b">
        <f t="shared" si="63"/>
        <v>1</v>
      </c>
    </row>
    <row r="323" spans="1:21">
      <c r="A323" s="42">
        <v>69</v>
      </c>
      <c r="B323" s="26">
        <v>1</v>
      </c>
      <c r="C323" s="26">
        <v>0</v>
      </c>
      <c r="D323" s="27">
        <f t="shared" si="66"/>
        <v>1</v>
      </c>
      <c r="E323" s="26">
        <v>10</v>
      </c>
      <c r="F323" s="43">
        <v>500</v>
      </c>
      <c r="G323" s="24" t="str">
        <f t="shared" si="65"/>
        <v>2% percentile</v>
      </c>
      <c r="H323" s="28">
        <v>0.92520064554000003</v>
      </c>
      <c r="I323" s="29">
        <v>0.92822728539499999</v>
      </c>
      <c r="J323" s="30">
        <f t="shared" si="54"/>
        <v>3.2713334881359028E-3</v>
      </c>
      <c r="K323" s="28">
        <v>8.9197706458641994E-3</v>
      </c>
      <c r="L323" s="28">
        <f t="shared" si="55"/>
        <v>0.92129138369245955</v>
      </c>
      <c r="M323" s="28">
        <f t="shared" si="56"/>
        <v>0.92910990738754051</v>
      </c>
      <c r="N323" s="29">
        <v>9.0462074985431795E-3</v>
      </c>
      <c r="O323" s="29">
        <f t="shared" si="57"/>
        <v>0.92426261015355904</v>
      </c>
      <c r="P323" s="29">
        <f t="shared" si="58"/>
        <v>0.93219196063644094</v>
      </c>
      <c r="Q323" s="25" t="b">
        <f t="shared" si="59"/>
        <v>0</v>
      </c>
      <c r="R323" s="25" t="b">
        <f t="shared" si="60"/>
        <v>0</v>
      </c>
      <c r="S323" s="25" t="b">
        <f t="shared" si="61"/>
        <v>0</v>
      </c>
      <c r="T323" s="25" t="b">
        <f t="shared" si="62"/>
        <v>1</v>
      </c>
      <c r="U323" s="31" t="b">
        <f t="shared" si="63"/>
        <v>0</v>
      </c>
    </row>
    <row r="324" spans="1:21">
      <c r="A324" s="42">
        <v>70</v>
      </c>
      <c r="B324" s="26">
        <v>1</v>
      </c>
      <c r="C324" s="26">
        <v>0</v>
      </c>
      <c r="D324" s="27">
        <f t="shared" si="66"/>
        <v>1</v>
      </c>
      <c r="E324" s="26">
        <v>10</v>
      </c>
      <c r="F324" s="43">
        <v>1000</v>
      </c>
      <c r="G324" s="24" t="str">
        <f t="shared" si="65"/>
        <v>2% percentile</v>
      </c>
      <c r="H324" s="28">
        <v>0.94686886856300001</v>
      </c>
      <c r="I324" s="29">
        <v>0.95138588240900002</v>
      </c>
      <c r="J324" s="30">
        <f t="shared" si="54"/>
        <v>4.7704745566882756E-3</v>
      </c>
      <c r="K324" s="28">
        <v>2.3814152731696102E-3</v>
      </c>
      <c r="L324" s="28">
        <f t="shared" si="55"/>
        <v>0.94478146604108237</v>
      </c>
      <c r="M324" s="28">
        <f t="shared" si="56"/>
        <v>0.94895627108491765</v>
      </c>
      <c r="N324" s="29">
        <v>3.3874891183833999E-3</v>
      </c>
      <c r="O324" s="29">
        <f t="shared" si="57"/>
        <v>0.94841661727983551</v>
      </c>
      <c r="P324" s="29">
        <f t="shared" si="58"/>
        <v>0.95435514753816453</v>
      </c>
      <c r="Q324" s="25" t="b">
        <f t="shared" si="59"/>
        <v>0</v>
      </c>
      <c r="R324" s="25" t="b">
        <f t="shared" si="60"/>
        <v>0</v>
      </c>
      <c r="S324" s="25" t="b">
        <f t="shared" si="61"/>
        <v>0</v>
      </c>
      <c r="T324" s="25" t="b">
        <f t="shared" si="62"/>
        <v>0</v>
      </c>
      <c r="U324" s="31" t="b">
        <f t="shared" si="63"/>
        <v>1</v>
      </c>
    </row>
    <row r="325" spans="1:21">
      <c r="A325" s="42">
        <v>71</v>
      </c>
      <c r="B325" s="26">
        <v>1</v>
      </c>
      <c r="C325" s="26">
        <v>0.9</v>
      </c>
      <c r="D325" s="27">
        <f t="shared" si="66"/>
        <v>9.9999999999999978E-2</v>
      </c>
      <c r="E325" s="26">
        <v>2</v>
      </c>
      <c r="F325" s="43">
        <v>50</v>
      </c>
      <c r="G325" s="24" t="str">
        <f t="shared" si="65"/>
        <v>2% percentile</v>
      </c>
      <c r="H325" s="28">
        <v>0.916211184929</v>
      </c>
      <c r="I325" s="29">
        <v>0.92889296268199995</v>
      </c>
      <c r="J325" s="30">
        <f t="shared" si="54"/>
        <v>1.3841544353098784E-2</v>
      </c>
      <c r="K325" s="28">
        <v>9.6208737910333398E-3</v>
      </c>
      <c r="L325" s="28">
        <f t="shared" si="55"/>
        <v>0.91536787815925191</v>
      </c>
      <c r="M325" s="28">
        <f t="shared" si="56"/>
        <v>0.91705449169874809</v>
      </c>
      <c r="N325" s="29">
        <v>7.53845075288427E-3</v>
      </c>
      <c r="O325" s="29">
        <f t="shared" si="57"/>
        <v>0.92823218833952337</v>
      </c>
      <c r="P325" s="29">
        <f t="shared" si="58"/>
        <v>0.92955373702447652</v>
      </c>
      <c r="Q325" s="25" t="b">
        <f t="shared" si="59"/>
        <v>0</v>
      </c>
      <c r="R325" s="25" t="b">
        <f t="shared" si="60"/>
        <v>0</v>
      </c>
      <c r="S325" s="25" t="b">
        <f t="shared" si="61"/>
        <v>0</v>
      </c>
      <c r="T325" s="25" t="b">
        <f t="shared" si="62"/>
        <v>0</v>
      </c>
      <c r="U325" s="31" t="b">
        <f t="shared" si="63"/>
        <v>1</v>
      </c>
    </row>
    <row r="326" spans="1:21">
      <c r="A326" s="42">
        <v>72</v>
      </c>
      <c r="B326" s="26">
        <v>1</v>
      </c>
      <c r="C326" s="26">
        <v>0.9</v>
      </c>
      <c r="D326" s="27">
        <f t="shared" si="66"/>
        <v>9.9999999999999978E-2</v>
      </c>
      <c r="E326" s="26">
        <v>2</v>
      </c>
      <c r="F326" s="43">
        <v>100</v>
      </c>
      <c r="G326" s="24" t="str">
        <f t="shared" si="65"/>
        <v>2% percentile</v>
      </c>
      <c r="H326" s="28">
        <v>0.94212181097699998</v>
      </c>
      <c r="I326" s="29">
        <v>0.95040406747600004</v>
      </c>
      <c r="J326" s="30">
        <f t="shared" si="54"/>
        <v>8.791067569501633E-3</v>
      </c>
      <c r="K326" s="28">
        <v>6.3862947768071601E-3</v>
      </c>
      <c r="L326" s="28">
        <f t="shared" si="55"/>
        <v>0.94123671567770606</v>
      </c>
      <c r="M326" s="28">
        <f t="shared" si="56"/>
        <v>0.94300690627629391</v>
      </c>
      <c r="N326" s="29">
        <v>5.27453207214935E-3</v>
      </c>
      <c r="O326" s="29">
        <f t="shared" si="57"/>
        <v>0.94967305462642271</v>
      </c>
      <c r="P326" s="29">
        <f t="shared" si="58"/>
        <v>0.95113508032557736</v>
      </c>
      <c r="Q326" s="25" t="b">
        <f t="shared" si="59"/>
        <v>0</v>
      </c>
      <c r="R326" s="25" t="b">
        <f t="shared" si="60"/>
        <v>0</v>
      </c>
      <c r="S326" s="25" t="b">
        <f t="shared" si="61"/>
        <v>0</v>
      </c>
      <c r="T326" s="25" t="b">
        <f t="shared" si="62"/>
        <v>0</v>
      </c>
      <c r="U326" s="31" t="b">
        <f t="shared" si="63"/>
        <v>1</v>
      </c>
    </row>
    <row r="327" spans="1:21">
      <c r="A327" s="42">
        <v>73</v>
      </c>
      <c r="B327" s="26">
        <v>1</v>
      </c>
      <c r="C327" s="26">
        <v>0.9</v>
      </c>
      <c r="D327" s="27">
        <f t="shared" si="66"/>
        <v>9.9999999999999978E-2</v>
      </c>
      <c r="E327" s="26">
        <v>2</v>
      </c>
      <c r="F327" s="43">
        <v>250</v>
      </c>
      <c r="G327" s="24" t="str">
        <f t="shared" si="65"/>
        <v>2% percentile</v>
      </c>
      <c r="H327" s="28">
        <v>0.96423594323700001</v>
      </c>
      <c r="I327" s="29">
        <v>0.96843886992600003</v>
      </c>
      <c r="J327" s="30">
        <f t="shared" si="54"/>
        <v>4.3588156181883584E-3</v>
      </c>
      <c r="K327" s="28">
        <v>3.7074788866248102E-3</v>
      </c>
      <c r="L327" s="28">
        <f t="shared" si="55"/>
        <v>0.96320828251995938</v>
      </c>
      <c r="M327" s="28">
        <f t="shared" si="56"/>
        <v>0.96526360395404065</v>
      </c>
      <c r="N327" s="29">
        <v>2.4191205022468599E-3</v>
      </c>
      <c r="O327" s="29">
        <f t="shared" si="57"/>
        <v>0.9677683239334347</v>
      </c>
      <c r="P327" s="29">
        <f t="shared" si="58"/>
        <v>0.96910941591856536</v>
      </c>
      <c r="Q327" s="25" t="b">
        <f t="shared" si="59"/>
        <v>0</v>
      </c>
      <c r="R327" s="25" t="b">
        <f t="shared" si="60"/>
        <v>0</v>
      </c>
      <c r="S327" s="25" t="b">
        <f t="shared" si="61"/>
        <v>0</v>
      </c>
      <c r="T327" s="25" t="b">
        <f t="shared" si="62"/>
        <v>0</v>
      </c>
      <c r="U327" s="31" t="b">
        <f t="shared" si="63"/>
        <v>1</v>
      </c>
    </row>
    <row r="328" spans="1:21">
      <c r="A328" s="42">
        <v>74</v>
      </c>
      <c r="B328" s="26">
        <v>1</v>
      </c>
      <c r="C328" s="26">
        <v>0.9</v>
      </c>
      <c r="D328" s="27">
        <f t="shared" si="66"/>
        <v>9.9999999999999978E-2</v>
      </c>
      <c r="E328" s="26">
        <v>2</v>
      </c>
      <c r="F328" s="43">
        <v>500</v>
      </c>
      <c r="G328" s="24" t="str">
        <f t="shared" si="65"/>
        <v>2% percentile</v>
      </c>
      <c r="H328" s="28">
        <v>0.97548669288099998</v>
      </c>
      <c r="I328" s="29">
        <v>0.97778607446999999</v>
      </c>
      <c r="J328" s="30">
        <f t="shared" si="54"/>
        <v>2.3571634608453929E-3</v>
      </c>
      <c r="K328" s="28">
        <v>1.73745007387536E-3</v>
      </c>
      <c r="L328" s="28">
        <f t="shared" si="55"/>
        <v>0.97472522181235133</v>
      </c>
      <c r="M328" s="28">
        <f t="shared" si="56"/>
        <v>0.97624816394964864</v>
      </c>
      <c r="N328" s="29">
        <v>1.9384797589763699E-3</v>
      </c>
      <c r="O328" s="29">
        <f t="shared" si="57"/>
        <v>0.9769364982572406</v>
      </c>
      <c r="P328" s="29">
        <f t="shared" si="58"/>
        <v>0.97863565068275937</v>
      </c>
      <c r="Q328" s="25" t="b">
        <f t="shared" si="59"/>
        <v>0</v>
      </c>
      <c r="R328" s="25" t="b">
        <f t="shared" si="60"/>
        <v>0</v>
      </c>
      <c r="S328" s="25" t="b">
        <f t="shared" si="61"/>
        <v>0</v>
      </c>
      <c r="T328" s="25" t="b">
        <f t="shared" si="62"/>
        <v>0</v>
      </c>
      <c r="U328" s="31" t="b">
        <f t="shared" si="63"/>
        <v>1</v>
      </c>
    </row>
    <row r="329" spans="1:21">
      <c r="A329" s="42">
        <v>75</v>
      </c>
      <c r="B329" s="26">
        <v>1</v>
      </c>
      <c r="C329" s="26">
        <v>0.9</v>
      </c>
      <c r="D329" s="27">
        <f t="shared" si="66"/>
        <v>9.9999999999999978E-2</v>
      </c>
      <c r="E329" s="26">
        <v>2</v>
      </c>
      <c r="F329" s="43">
        <v>1000</v>
      </c>
      <c r="G329" s="24" t="str">
        <f t="shared" si="65"/>
        <v>2% percentile</v>
      </c>
      <c r="H329" s="28">
        <v>0.982569824137</v>
      </c>
      <c r="I329" s="29">
        <v>0.98464551490100005</v>
      </c>
      <c r="J329" s="30">
        <f t="shared" si="54"/>
        <v>2.1125122235696042E-3</v>
      </c>
      <c r="K329" s="28">
        <v>8.9843192869184098E-4</v>
      </c>
      <c r="L329" s="28">
        <f t="shared" si="55"/>
        <v>0.98178231382964121</v>
      </c>
      <c r="M329" s="28">
        <f t="shared" si="56"/>
        <v>0.9833573344443588</v>
      </c>
      <c r="N329" s="29">
        <v>4.6137894205703901E-4</v>
      </c>
      <c r="O329" s="29">
        <f t="shared" si="57"/>
        <v>0.98424109842729213</v>
      </c>
      <c r="P329" s="29">
        <f t="shared" si="58"/>
        <v>0.98504993137470798</v>
      </c>
      <c r="Q329" s="25" t="b">
        <f t="shared" si="59"/>
        <v>0</v>
      </c>
      <c r="R329" s="25" t="b">
        <f t="shared" si="60"/>
        <v>0</v>
      </c>
      <c r="S329" s="25" t="b">
        <f t="shared" si="61"/>
        <v>0</v>
      </c>
      <c r="T329" s="25" t="b">
        <f t="shared" si="62"/>
        <v>0</v>
      </c>
      <c r="U329" s="31" t="b">
        <f t="shared" si="63"/>
        <v>1</v>
      </c>
    </row>
    <row r="330" spans="1:21">
      <c r="A330" s="42">
        <v>76</v>
      </c>
      <c r="B330" s="26">
        <v>1</v>
      </c>
      <c r="C330" s="26">
        <v>0.9</v>
      </c>
      <c r="D330" s="27">
        <f t="shared" si="66"/>
        <v>9.9999999999999978E-2</v>
      </c>
      <c r="E330" s="26">
        <v>10</v>
      </c>
      <c r="F330" s="43">
        <v>50</v>
      </c>
      <c r="G330" s="24" t="str">
        <f t="shared" si="65"/>
        <v>2% percentile</v>
      </c>
      <c r="H330" s="28">
        <v>0.92597901781799996</v>
      </c>
      <c r="I330" s="29">
        <v>0.93043146512099995</v>
      </c>
      <c r="J330" s="30">
        <f t="shared" si="54"/>
        <v>4.8083673790922845E-3</v>
      </c>
      <c r="K330" s="28">
        <v>8.0716546267691203E-3</v>
      </c>
      <c r="L330" s="28">
        <f t="shared" si="55"/>
        <v>0.92527150609529474</v>
      </c>
      <c r="M330" s="28">
        <f t="shared" si="56"/>
        <v>0.92668652954070518</v>
      </c>
      <c r="N330" s="29">
        <v>7.0994576739737197E-3</v>
      </c>
      <c r="O330" s="29">
        <f t="shared" si="57"/>
        <v>0.92980917021847431</v>
      </c>
      <c r="P330" s="29">
        <f t="shared" si="58"/>
        <v>0.93105376002352558</v>
      </c>
      <c r="Q330" s="25" t="b">
        <f t="shared" si="59"/>
        <v>0</v>
      </c>
      <c r="R330" s="25" t="b">
        <f t="shared" si="60"/>
        <v>0</v>
      </c>
      <c r="S330" s="25" t="b">
        <f t="shared" si="61"/>
        <v>0</v>
      </c>
      <c r="T330" s="25" t="b">
        <f t="shared" si="62"/>
        <v>0</v>
      </c>
      <c r="U330" s="31" t="b">
        <f t="shared" si="63"/>
        <v>1</v>
      </c>
    </row>
    <row r="331" spans="1:21">
      <c r="A331" s="42">
        <v>77</v>
      </c>
      <c r="B331" s="26">
        <v>1</v>
      </c>
      <c r="C331" s="26">
        <v>0.9</v>
      </c>
      <c r="D331" s="27">
        <f t="shared" si="66"/>
        <v>9.9999999999999978E-2</v>
      </c>
      <c r="E331" s="26">
        <v>10</v>
      </c>
      <c r="F331" s="43">
        <v>100</v>
      </c>
      <c r="G331" s="24" t="str">
        <f t="shared" si="65"/>
        <v>2% percentile</v>
      </c>
      <c r="H331" s="28">
        <v>0.94664764594299999</v>
      </c>
      <c r="I331" s="29">
        <v>0.94955920436200003</v>
      </c>
      <c r="J331" s="30">
        <f t="shared" si="54"/>
        <v>3.0756516761838012E-3</v>
      </c>
      <c r="K331" s="28">
        <v>5.2447216697623202E-3</v>
      </c>
      <c r="L331" s="28">
        <f t="shared" si="55"/>
        <v>0.94592076460440755</v>
      </c>
      <c r="M331" s="28">
        <f t="shared" si="56"/>
        <v>0.94737452728159244</v>
      </c>
      <c r="N331" s="29">
        <v>4.5479788343837204E-3</v>
      </c>
      <c r="O331" s="29">
        <f t="shared" si="57"/>
        <v>0.94892888665380082</v>
      </c>
      <c r="P331" s="29">
        <f t="shared" si="58"/>
        <v>0.95018952207019924</v>
      </c>
      <c r="Q331" s="25" t="b">
        <f t="shared" si="59"/>
        <v>0</v>
      </c>
      <c r="R331" s="25" t="b">
        <f t="shared" si="60"/>
        <v>0</v>
      </c>
      <c r="S331" s="25" t="b">
        <f t="shared" si="61"/>
        <v>0</v>
      </c>
      <c r="T331" s="25" t="b">
        <f t="shared" si="62"/>
        <v>0</v>
      </c>
      <c r="U331" s="31" t="b">
        <f t="shared" si="63"/>
        <v>1</v>
      </c>
    </row>
    <row r="332" spans="1:21">
      <c r="A332" s="42">
        <v>78</v>
      </c>
      <c r="B332" s="26">
        <v>1</v>
      </c>
      <c r="C332" s="26">
        <v>0.9</v>
      </c>
      <c r="D332" s="27">
        <f t="shared" si="66"/>
        <v>9.9999999999999978E-2</v>
      </c>
      <c r="E332" s="26">
        <v>10</v>
      </c>
      <c r="F332" s="43">
        <v>250</v>
      </c>
      <c r="G332" s="24" t="str">
        <f t="shared" si="65"/>
        <v>2% percentile</v>
      </c>
      <c r="H332" s="28">
        <v>0.96776166860799995</v>
      </c>
      <c r="I332" s="29">
        <v>0.96906911508500004</v>
      </c>
      <c r="J332" s="30">
        <f t="shared" si="54"/>
        <v>1.3510004781246282E-3</v>
      </c>
      <c r="K332" s="28">
        <v>2.69944929011645E-3</v>
      </c>
      <c r="L332" s="28">
        <f t="shared" si="55"/>
        <v>0.96701341943978381</v>
      </c>
      <c r="M332" s="28">
        <f t="shared" si="56"/>
        <v>0.96850991777621609</v>
      </c>
      <c r="N332" s="29">
        <v>2.2711778880915401E-3</v>
      </c>
      <c r="O332" s="29">
        <f t="shared" si="57"/>
        <v>0.96843957669290748</v>
      </c>
      <c r="P332" s="29">
        <f t="shared" si="58"/>
        <v>0.96969865347709261</v>
      </c>
      <c r="Q332" s="25" t="b">
        <f t="shared" si="59"/>
        <v>0</v>
      </c>
      <c r="R332" s="25" t="b">
        <f t="shared" si="60"/>
        <v>0</v>
      </c>
      <c r="S332" s="25" t="b">
        <f t="shared" si="61"/>
        <v>0</v>
      </c>
      <c r="T332" s="25" t="b">
        <f t="shared" si="62"/>
        <v>0</v>
      </c>
      <c r="U332" s="31" t="b">
        <f t="shared" si="63"/>
        <v>1</v>
      </c>
    </row>
    <row r="333" spans="1:21">
      <c r="A333" s="42">
        <v>79</v>
      </c>
      <c r="B333" s="26">
        <v>1</v>
      </c>
      <c r="C333" s="26">
        <v>0.9</v>
      </c>
      <c r="D333" s="27">
        <f t="shared" si="66"/>
        <v>9.9999999999999978E-2</v>
      </c>
      <c r="E333" s="26">
        <v>10</v>
      </c>
      <c r="F333" s="43">
        <v>500</v>
      </c>
      <c r="G333" s="24" t="str">
        <f t="shared" si="65"/>
        <v>2% percentile</v>
      </c>
      <c r="H333" s="28">
        <v>0.97784868219099996</v>
      </c>
      <c r="I333" s="29">
        <v>0.97867404864700003</v>
      </c>
      <c r="J333" s="30">
        <f t="shared" si="54"/>
        <v>8.4406357653489072E-4</v>
      </c>
      <c r="K333" s="28">
        <v>1.7879496750957101E-3</v>
      </c>
      <c r="L333" s="28">
        <f t="shared" si="55"/>
        <v>0.9770650786962829</v>
      </c>
      <c r="M333" s="28">
        <f t="shared" si="56"/>
        <v>0.97863228568571703</v>
      </c>
      <c r="N333" s="29">
        <v>1.6232458413864199E-3</v>
      </c>
      <c r="O333" s="29">
        <f t="shared" si="57"/>
        <v>0.97796262979007542</v>
      </c>
      <c r="P333" s="29">
        <f t="shared" si="58"/>
        <v>0.97938546750392463</v>
      </c>
      <c r="Q333" s="25" t="b">
        <f t="shared" si="59"/>
        <v>0</v>
      </c>
      <c r="R333" s="25" t="b">
        <f t="shared" si="60"/>
        <v>0</v>
      </c>
      <c r="S333" s="25" t="b">
        <f t="shared" si="61"/>
        <v>0</v>
      </c>
      <c r="T333" s="25" t="b">
        <f t="shared" si="62"/>
        <v>0</v>
      </c>
      <c r="U333" s="31" t="b">
        <f t="shared" si="63"/>
        <v>1</v>
      </c>
    </row>
    <row r="334" spans="1:21" ht="15" thickBot="1">
      <c r="A334" s="44">
        <v>80</v>
      </c>
      <c r="B334" s="34">
        <v>1</v>
      </c>
      <c r="C334" s="34">
        <v>0.9</v>
      </c>
      <c r="D334" s="35">
        <f t="shared" si="66"/>
        <v>9.9999999999999978E-2</v>
      </c>
      <c r="E334" s="34">
        <v>10</v>
      </c>
      <c r="F334" s="45">
        <v>1000</v>
      </c>
      <c r="G334" s="32" t="str">
        <f t="shared" si="65"/>
        <v>2% percentile</v>
      </c>
      <c r="H334" s="36">
        <v>0.98391172371000002</v>
      </c>
      <c r="I334" s="37">
        <v>0.98442753115500004</v>
      </c>
      <c r="J334" s="38">
        <f t="shared" si="54"/>
        <v>5.2424158851881522E-4</v>
      </c>
      <c r="K334" s="36">
        <v>4.09100527280238E-4</v>
      </c>
      <c r="L334" s="36">
        <f t="shared" si="55"/>
        <v>0.98355313128725719</v>
      </c>
      <c r="M334" s="36">
        <f t="shared" si="56"/>
        <v>0.98427031613274285</v>
      </c>
      <c r="N334" s="37">
        <v>5.91594450819047E-4</v>
      </c>
      <c r="O334" s="37">
        <f t="shared" si="57"/>
        <v>0.98390897575539993</v>
      </c>
      <c r="P334" s="37">
        <f t="shared" si="58"/>
        <v>0.98494608655460014</v>
      </c>
      <c r="Q334" s="33" t="b">
        <f t="shared" si="59"/>
        <v>0</v>
      </c>
      <c r="R334" s="33" t="b">
        <f t="shared" si="60"/>
        <v>0</v>
      </c>
      <c r="S334" s="33" t="b">
        <f t="shared" si="61"/>
        <v>0</v>
      </c>
      <c r="T334" s="33" t="b">
        <f t="shared" si="62"/>
        <v>0</v>
      </c>
      <c r="U334" s="39" t="b">
        <f t="shared" si="63"/>
        <v>1</v>
      </c>
    </row>
    <row r="335" spans="1:21">
      <c r="A335" s="40">
        <v>1</v>
      </c>
      <c r="B335" s="18">
        <v>0.1</v>
      </c>
      <c r="C335" s="18">
        <v>0</v>
      </c>
      <c r="D335" s="19">
        <f>$B335-$C335</f>
        <v>0.1</v>
      </c>
      <c r="E335" s="18">
        <v>2</v>
      </c>
      <c r="F335" s="41">
        <v>50</v>
      </c>
      <c r="G335" s="16" t="str">
        <f t="shared" ref="G335:G366" si="67">$I$4</f>
        <v>5% percentile</v>
      </c>
      <c r="H335" s="20">
        <v>6.6585567787700002E-3</v>
      </c>
      <c r="I335" s="21">
        <v>6.8090974969799998E-3</v>
      </c>
      <c r="J335" s="22">
        <f t="shared" ref="J335:J398" si="68">IF($H335=0,"-",($I335-$H335)/$H335)</f>
        <v>2.2608610726273345E-2</v>
      </c>
      <c r="K335" s="20">
        <v>7.4829582699901696E-4</v>
      </c>
      <c r="L335" s="20">
        <f t="shared" ref="L335:L398" si="69">$H335-1.96*($K335/IF($F335&lt;=250,IF($F335&lt;=100,IF($F335&lt;=50,SQRT(500),SQRT(200)),SQRT(50)),IF($F335&lt;=500,SQRT(20),SQRT(5))))</f>
        <v>6.5929657575811906E-3</v>
      </c>
      <c r="M335" s="20">
        <f t="shared" ref="M335:M398" si="70">$H335+1.96*($K335/IF($F335&lt;=250,IF($F335&lt;=100,IF($F335&lt;=50,SQRT(500),SQRT(200)),SQRT(50)),IF($F335&lt;=500,SQRT(20),SQRT(5))))</f>
        <v>6.7241477999588099E-3</v>
      </c>
      <c r="N335" s="21">
        <v>7.4916856856570703E-4</v>
      </c>
      <c r="O335" s="21">
        <f t="shared" ref="O335:O398" si="71">$I335-1.96*($N335/IF($F335&lt;=250,IF($F335&lt;=100,IF($F335&lt;=50,SQRT(500),SQRT(200)),SQRT(50)),IF($F335&lt;=500,SQRT(20),SQRT(5))))</f>
        <v>6.7434299766199694E-3</v>
      </c>
      <c r="P335" s="21">
        <f t="shared" ref="P335:P398" si="72">$I335+1.96*($N335/IF($F335&lt;=250,IF($F335&lt;=100,IF($F335&lt;=50,SQRT(500),SQRT(200)),SQRT(50)),IF($F335&lt;=500,SQRT(20),SQRT(5))))</f>
        <v>6.8747650173400301E-3</v>
      </c>
      <c r="Q335" s="17" t="b">
        <f t="shared" ref="Q335:Q398" si="73">IF($I335&lt;$L335,TRUE,FALSE)</f>
        <v>0</v>
      </c>
      <c r="R335" s="17" t="b">
        <f t="shared" ref="R335:R398" si="74">IF(AND($I335&lt;$H335,$I335&gt;=$L335),TRUE,FALSE)</f>
        <v>0</v>
      </c>
      <c r="S335" s="17" t="b">
        <f t="shared" ref="S335:S398" si="75">IF($I335=$H335,TRUE,FALSE)</f>
        <v>0</v>
      </c>
      <c r="T335" s="17" t="b">
        <f t="shared" ref="T335:T398" si="76">IF(AND($I335&gt;$H335,$I335&lt;=$M335),TRUE,FALSE)</f>
        <v>0</v>
      </c>
      <c r="U335" s="23" t="b">
        <f t="shared" ref="U335:U398" si="77">IF($I335&gt;$M335,TRUE,FALSE)</f>
        <v>1</v>
      </c>
    </row>
    <row r="336" spans="1:21">
      <c r="A336" s="42">
        <v>2</v>
      </c>
      <c r="B336" s="26">
        <v>0.1</v>
      </c>
      <c r="C336" s="26">
        <v>0</v>
      </c>
      <c r="D336" s="27">
        <f t="shared" ref="D336:D399" si="78">$B336-$C336</f>
        <v>0.1</v>
      </c>
      <c r="E336" s="26">
        <v>2</v>
      </c>
      <c r="F336" s="43">
        <v>100</v>
      </c>
      <c r="G336" s="24" t="str">
        <f t="shared" si="67"/>
        <v>5% percentile</v>
      </c>
      <c r="H336" s="28">
        <v>7.7089257510800004E-3</v>
      </c>
      <c r="I336" s="29">
        <v>7.7991823942599996E-3</v>
      </c>
      <c r="J336" s="30">
        <f t="shared" si="68"/>
        <v>1.1708070111760317E-2</v>
      </c>
      <c r="K336" s="28">
        <v>4.1082604341889498E-4</v>
      </c>
      <c r="L336" s="28">
        <f t="shared" si="69"/>
        <v>7.651988166366851E-3</v>
      </c>
      <c r="M336" s="28">
        <f t="shared" si="70"/>
        <v>7.7658633357931498E-3</v>
      </c>
      <c r="N336" s="29">
        <v>4.19494017996609E-4</v>
      </c>
      <c r="O336" s="29">
        <f t="shared" si="71"/>
        <v>7.7410434895606511E-3</v>
      </c>
      <c r="P336" s="29">
        <f t="shared" si="72"/>
        <v>7.8573212989593473E-3</v>
      </c>
      <c r="Q336" s="25" t="b">
        <f t="shared" si="73"/>
        <v>0</v>
      </c>
      <c r="R336" s="25" t="b">
        <f t="shared" si="74"/>
        <v>0</v>
      </c>
      <c r="S336" s="25" t="b">
        <f t="shared" si="75"/>
        <v>0</v>
      </c>
      <c r="T336" s="25" t="b">
        <f t="shared" si="76"/>
        <v>0</v>
      </c>
      <c r="U336" s="31" t="b">
        <f t="shared" si="77"/>
        <v>1</v>
      </c>
    </row>
    <row r="337" spans="1:21">
      <c r="A337" s="42">
        <v>3</v>
      </c>
      <c r="B337" s="26">
        <v>0.1</v>
      </c>
      <c r="C337" s="26">
        <v>0</v>
      </c>
      <c r="D337" s="27">
        <f t="shared" si="78"/>
        <v>0.1</v>
      </c>
      <c r="E337" s="26">
        <v>2</v>
      </c>
      <c r="F337" s="43">
        <v>250</v>
      </c>
      <c r="G337" s="24" t="str">
        <f t="shared" si="67"/>
        <v>5% percentile</v>
      </c>
      <c r="H337" s="28">
        <v>8.6509325356800004E-3</v>
      </c>
      <c r="I337" s="29">
        <v>8.6850119547299993E-3</v>
      </c>
      <c r="J337" s="30">
        <f t="shared" si="68"/>
        <v>3.9393925347864399E-3</v>
      </c>
      <c r="K337" s="28">
        <v>2.3985443386293E-4</v>
      </c>
      <c r="L337" s="28">
        <f t="shared" si="69"/>
        <v>8.5844482785806028E-3</v>
      </c>
      <c r="M337" s="28">
        <f t="shared" si="70"/>
        <v>8.7174167927793981E-3</v>
      </c>
      <c r="N337" s="29">
        <v>2.2053937802698199E-4</v>
      </c>
      <c r="O337" s="29">
        <f t="shared" si="71"/>
        <v>8.6238815579591545E-3</v>
      </c>
      <c r="P337" s="29">
        <f t="shared" si="72"/>
        <v>8.7461423515008442E-3</v>
      </c>
      <c r="Q337" s="25" t="b">
        <f t="shared" si="73"/>
        <v>0</v>
      </c>
      <c r="R337" s="25" t="b">
        <f t="shared" si="74"/>
        <v>0</v>
      </c>
      <c r="S337" s="25" t="b">
        <f t="shared" si="75"/>
        <v>0</v>
      </c>
      <c r="T337" s="25" t="b">
        <f t="shared" si="76"/>
        <v>1</v>
      </c>
      <c r="U337" s="31" t="b">
        <f t="shared" si="77"/>
        <v>0</v>
      </c>
    </row>
    <row r="338" spans="1:21">
      <c r="A338" s="42">
        <v>4</v>
      </c>
      <c r="B338" s="26">
        <v>0.1</v>
      </c>
      <c r="C338" s="26">
        <v>0</v>
      </c>
      <c r="D338" s="27">
        <f t="shared" si="78"/>
        <v>0.1</v>
      </c>
      <c r="E338" s="26">
        <v>2</v>
      </c>
      <c r="F338" s="43">
        <v>500</v>
      </c>
      <c r="G338" s="24" t="str">
        <f t="shared" si="67"/>
        <v>5% percentile</v>
      </c>
      <c r="H338" s="28">
        <v>9.0577426620399998E-3</v>
      </c>
      <c r="I338" s="29">
        <v>9.0796607604499997E-3</v>
      </c>
      <c r="J338" s="30">
        <f t="shared" si="68"/>
        <v>2.4198190683707775E-3</v>
      </c>
      <c r="K338" s="28">
        <v>9.7442441999122896E-5</v>
      </c>
      <c r="L338" s="28">
        <f t="shared" si="69"/>
        <v>9.0150366288960903E-3</v>
      </c>
      <c r="M338" s="28">
        <f t="shared" si="70"/>
        <v>9.1004486951839093E-3</v>
      </c>
      <c r="N338" s="29">
        <v>9.6397441566314402E-5</v>
      </c>
      <c r="O338" s="29">
        <f t="shared" si="71"/>
        <v>9.0374127189389291E-3</v>
      </c>
      <c r="P338" s="29">
        <f t="shared" si="72"/>
        <v>9.1219088019610702E-3</v>
      </c>
      <c r="Q338" s="25" t="b">
        <f t="shared" si="73"/>
        <v>0</v>
      </c>
      <c r="R338" s="25" t="b">
        <f t="shared" si="74"/>
        <v>0</v>
      </c>
      <c r="S338" s="25" t="b">
        <f t="shared" si="75"/>
        <v>0</v>
      </c>
      <c r="T338" s="25" t="b">
        <f t="shared" si="76"/>
        <v>1</v>
      </c>
      <c r="U338" s="31" t="b">
        <f t="shared" si="77"/>
        <v>0</v>
      </c>
    </row>
    <row r="339" spans="1:21">
      <c r="A339" s="42">
        <v>5</v>
      </c>
      <c r="B339" s="26">
        <v>0.1</v>
      </c>
      <c r="C339" s="26">
        <v>0</v>
      </c>
      <c r="D339" s="27">
        <f t="shared" si="78"/>
        <v>0.1</v>
      </c>
      <c r="E339" s="26">
        <v>2</v>
      </c>
      <c r="F339" s="43">
        <v>1000</v>
      </c>
      <c r="G339" s="24" t="str">
        <f t="shared" si="67"/>
        <v>5% percentile</v>
      </c>
      <c r="H339" s="28">
        <v>9.3413111109899999E-3</v>
      </c>
      <c r="I339" s="29">
        <v>9.3552522811500005E-3</v>
      </c>
      <c r="J339" s="30">
        <f t="shared" si="68"/>
        <v>1.4924211381418309E-3</v>
      </c>
      <c r="K339" s="28">
        <v>7.0312157708158897E-5</v>
      </c>
      <c r="L339" s="28">
        <f t="shared" si="69"/>
        <v>9.2796797873921887E-3</v>
      </c>
      <c r="M339" s="28">
        <f t="shared" si="70"/>
        <v>9.4029424345878111E-3</v>
      </c>
      <c r="N339" s="29">
        <v>6.3075732478361102E-5</v>
      </c>
      <c r="O339" s="29">
        <f t="shared" si="71"/>
        <v>9.2999639639335351E-3</v>
      </c>
      <c r="P339" s="29">
        <f t="shared" si="72"/>
        <v>9.410540598366466E-3</v>
      </c>
      <c r="Q339" s="25" t="b">
        <f t="shared" si="73"/>
        <v>0</v>
      </c>
      <c r="R339" s="25" t="b">
        <f t="shared" si="74"/>
        <v>0</v>
      </c>
      <c r="S339" s="25" t="b">
        <f t="shared" si="75"/>
        <v>0</v>
      </c>
      <c r="T339" s="25" t="b">
        <f t="shared" si="76"/>
        <v>1</v>
      </c>
      <c r="U339" s="31" t="b">
        <f t="shared" si="77"/>
        <v>0</v>
      </c>
    </row>
    <row r="340" spans="1:21">
      <c r="A340" s="42">
        <v>6</v>
      </c>
      <c r="B340" s="26">
        <v>0.1</v>
      </c>
      <c r="C340" s="26">
        <v>0</v>
      </c>
      <c r="D340" s="27">
        <f t="shared" si="78"/>
        <v>0.1</v>
      </c>
      <c r="E340" s="26">
        <v>10</v>
      </c>
      <c r="F340" s="43">
        <v>50</v>
      </c>
      <c r="G340" s="24" t="str">
        <f t="shared" si="67"/>
        <v>5% percentile</v>
      </c>
      <c r="H340" s="28">
        <v>7.35553633501E-3</v>
      </c>
      <c r="I340" s="29">
        <v>7.3935581825800003E-3</v>
      </c>
      <c r="J340" s="30">
        <f t="shared" si="68"/>
        <v>5.1691468627554082E-3</v>
      </c>
      <c r="K340" s="28">
        <v>5.5899322173752703E-4</v>
      </c>
      <c r="L340" s="28">
        <f t="shared" si="69"/>
        <v>7.3065384187735441E-3</v>
      </c>
      <c r="M340" s="28">
        <f t="shared" si="70"/>
        <v>7.4045342512464559E-3</v>
      </c>
      <c r="N340" s="29">
        <v>5.56605545071752E-4</v>
      </c>
      <c r="O340" s="29">
        <f t="shared" si="71"/>
        <v>7.3447695554309973E-3</v>
      </c>
      <c r="P340" s="29">
        <f t="shared" si="72"/>
        <v>7.4423468097290033E-3</v>
      </c>
      <c r="Q340" s="25" t="b">
        <f t="shared" si="73"/>
        <v>0</v>
      </c>
      <c r="R340" s="25" t="b">
        <f t="shared" si="74"/>
        <v>0</v>
      </c>
      <c r="S340" s="25" t="b">
        <f t="shared" si="75"/>
        <v>0</v>
      </c>
      <c r="T340" s="25" t="b">
        <f t="shared" si="76"/>
        <v>1</v>
      </c>
      <c r="U340" s="31" t="b">
        <f t="shared" si="77"/>
        <v>0</v>
      </c>
    </row>
    <row r="341" spans="1:21">
      <c r="A341" s="42">
        <v>7</v>
      </c>
      <c r="B341" s="26">
        <v>0.1</v>
      </c>
      <c r="C341" s="26">
        <v>0</v>
      </c>
      <c r="D341" s="27">
        <f t="shared" si="78"/>
        <v>0.1</v>
      </c>
      <c r="E341" s="26">
        <v>10</v>
      </c>
      <c r="F341" s="43">
        <v>100</v>
      </c>
      <c r="G341" s="24" t="str">
        <f t="shared" si="67"/>
        <v>5% percentile</v>
      </c>
      <c r="H341" s="28">
        <v>8.13860169053E-3</v>
      </c>
      <c r="I341" s="29">
        <v>8.1538776135700007E-3</v>
      </c>
      <c r="J341" s="30">
        <f t="shared" si="68"/>
        <v>1.8769714529432756E-3</v>
      </c>
      <c r="K341" s="28">
        <v>3.3761223916929E-4</v>
      </c>
      <c r="L341" s="28">
        <f t="shared" si="69"/>
        <v>8.0918110213992773E-3</v>
      </c>
      <c r="M341" s="28">
        <f t="shared" si="70"/>
        <v>8.1853923596607227E-3</v>
      </c>
      <c r="N341" s="29">
        <v>3.2910745619374498E-4</v>
      </c>
      <c r="O341" s="29">
        <f t="shared" si="71"/>
        <v>8.1082656472233252E-3</v>
      </c>
      <c r="P341" s="29">
        <f t="shared" si="72"/>
        <v>8.1994895799166762E-3</v>
      </c>
      <c r="Q341" s="25" t="b">
        <f t="shared" si="73"/>
        <v>0</v>
      </c>
      <c r="R341" s="25" t="b">
        <f t="shared" si="74"/>
        <v>0</v>
      </c>
      <c r="S341" s="25" t="b">
        <f t="shared" si="75"/>
        <v>0</v>
      </c>
      <c r="T341" s="25" t="b">
        <f t="shared" si="76"/>
        <v>1</v>
      </c>
      <c r="U341" s="31" t="b">
        <f t="shared" si="77"/>
        <v>0</v>
      </c>
    </row>
    <row r="342" spans="1:21">
      <c r="A342" s="42">
        <v>8</v>
      </c>
      <c r="B342" s="26">
        <v>0.1</v>
      </c>
      <c r="C342" s="26">
        <v>0</v>
      </c>
      <c r="D342" s="27">
        <f t="shared" si="78"/>
        <v>0.1</v>
      </c>
      <c r="E342" s="26">
        <v>10</v>
      </c>
      <c r="F342" s="43">
        <v>250</v>
      </c>
      <c r="G342" s="24" t="str">
        <f t="shared" si="67"/>
        <v>5% percentile</v>
      </c>
      <c r="H342" s="28">
        <v>8.8265860725499998E-3</v>
      </c>
      <c r="I342" s="29">
        <v>8.8375111089999993E-3</v>
      </c>
      <c r="J342" s="30">
        <f t="shared" si="68"/>
        <v>1.2377420171515077E-3</v>
      </c>
      <c r="K342" s="28">
        <v>1.96919536385454E-4</v>
      </c>
      <c r="L342" s="28">
        <f t="shared" si="69"/>
        <v>8.7720027618557045E-3</v>
      </c>
      <c r="M342" s="28">
        <f t="shared" si="70"/>
        <v>8.8811693832442952E-3</v>
      </c>
      <c r="N342" s="29">
        <v>1.8696803613625201E-4</v>
      </c>
      <c r="O342" s="29">
        <f t="shared" si="71"/>
        <v>8.7856862134429066E-3</v>
      </c>
      <c r="P342" s="29">
        <f t="shared" si="72"/>
        <v>8.889336004557092E-3</v>
      </c>
      <c r="Q342" s="25" t="b">
        <f t="shared" si="73"/>
        <v>0</v>
      </c>
      <c r="R342" s="25" t="b">
        <f t="shared" si="74"/>
        <v>0</v>
      </c>
      <c r="S342" s="25" t="b">
        <f t="shared" si="75"/>
        <v>0</v>
      </c>
      <c r="T342" s="25" t="b">
        <f t="shared" si="76"/>
        <v>1</v>
      </c>
      <c r="U342" s="31" t="b">
        <f t="shared" si="77"/>
        <v>0</v>
      </c>
    </row>
    <row r="343" spans="1:21">
      <c r="A343" s="42">
        <v>9</v>
      </c>
      <c r="B343" s="26">
        <v>0.1</v>
      </c>
      <c r="C343" s="26">
        <v>0</v>
      </c>
      <c r="D343" s="27">
        <f t="shared" si="78"/>
        <v>0.1</v>
      </c>
      <c r="E343" s="26">
        <v>10</v>
      </c>
      <c r="F343" s="43">
        <v>500</v>
      </c>
      <c r="G343" s="24" t="str">
        <f t="shared" si="67"/>
        <v>5% percentile</v>
      </c>
      <c r="H343" s="28">
        <v>9.1479881821099999E-3</v>
      </c>
      <c r="I343" s="29">
        <v>9.1483886366200001E-3</v>
      </c>
      <c r="J343" s="30">
        <f t="shared" si="68"/>
        <v>4.3775145095105486E-5</v>
      </c>
      <c r="K343" s="28">
        <v>8.4070367128967296E-5</v>
      </c>
      <c r="L343" s="28">
        <f t="shared" si="69"/>
        <v>9.1111427191744275E-3</v>
      </c>
      <c r="M343" s="28">
        <f t="shared" si="70"/>
        <v>9.1848336450455724E-3</v>
      </c>
      <c r="N343" s="29">
        <v>8.4100616833210497E-5</v>
      </c>
      <c r="O343" s="29">
        <f t="shared" si="71"/>
        <v>9.1115299161670105E-3</v>
      </c>
      <c r="P343" s="29">
        <f t="shared" si="72"/>
        <v>9.1852473570729898E-3</v>
      </c>
      <c r="Q343" s="25" t="b">
        <f t="shared" si="73"/>
        <v>0</v>
      </c>
      <c r="R343" s="25" t="b">
        <f t="shared" si="74"/>
        <v>0</v>
      </c>
      <c r="S343" s="25" t="b">
        <f t="shared" si="75"/>
        <v>0</v>
      </c>
      <c r="T343" s="25" t="b">
        <f t="shared" si="76"/>
        <v>1</v>
      </c>
      <c r="U343" s="31" t="b">
        <f t="shared" si="77"/>
        <v>0</v>
      </c>
    </row>
    <row r="344" spans="1:21">
      <c r="A344" s="42">
        <v>10</v>
      </c>
      <c r="B344" s="26">
        <v>0.1</v>
      </c>
      <c r="C344" s="26">
        <v>0</v>
      </c>
      <c r="D344" s="27">
        <f t="shared" si="78"/>
        <v>0.1</v>
      </c>
      <c r="E344" s="26">
        <v>10</v>
      </c>
      <c r="F344" s="43">
        <v>1000</v>
      </c>
      <c r="G344" s="24" t="str">
        <f t="shared" si="67"/>
        <v>5% percentile</v>
      </c>
      <c r="H344" s="28">
        <v>9.4421008023200005E-3</v>
      </c>
      <c r="I344" s="29">
        <v>9.4422119721000002E-3</v>
      </c>
      <c r="J344" s="30">
        <f t="shared" si="68"/>
        <v>1.1773839564636632E-5</v>
      </c>
      <c r="K344" s="28">
        <v>3.7428055748346499E-5</v>
      </c>
      <c r="L344" s="28">
        <f t="shared" si="69"/>
        <v>9.4092936649677709E-3</v>
      </c>
      <c r="M344" s="28">
        <f t="shared" si="70"/>
        <v>9.4749079396722301E-3</v>
      </c>
      <c r="N344" s="29">
        <v>3.7439207502455999E-5</v>
      </c>
      <c r="O344" s="29">
        <f t="shared" si="71"/>
        <v>9.4093950598043083E-3</v>
      </c>
      <c r="P344" s="29">
        <f t="shared" si="72"/>
        <v>9.475028884395692E-3</v>
      </c>
      <c r="Q344" s="25" t="b">
        <f t="shared" si="73"/>
        <v>0</v>
      </c>
      <c r="R344" s="25" t="b">
        <f t="shared" si="74"/>
        <v>0</v>
      </c>
      <c r="S344" s="25" t="b">
        <f t="shared" si="75"/>
        <v>0</v>
      </c>
      <c r="T344" s="25" t="b">
        <f t="shared" si="76"/>
        <v>1</v>
      </c>
      <c r="U344" s="31" t="b">
        <f t="shared" si="77"/>
        <v>0</v>
      </c>
    </row>
    <row r="345" spans="1:21">
      <c r="A345" s="42">
        <v>11</v>
      </c>
      <c r="B345" s="26">
        <v>0.55000000000000004</v>
      </c>
      <c r="C345" s="26">
        <v>0.45</v>
      </c>
      <c r="D345" s="27">
        <f t="shared" si="78"/>
        <v>0.10000000000000003</v>
      </c>
      <c r="E345" s="26">
        <v>2</v>
      </c>
      <c r="F345" s="43">
        <v>50</v>
      </c>
      <c r="G345" s="24" t="str">
        <f t="shared" si="67"/>
        <v>5% percentile</v>
      </c>
      <c r="H345" s="28">
        <v>0.26895442705799999</v>
      </c>
      <c r="I345" s="29">
        <v>0.26999187524000001</v>
      </c>
      <c r="J345" s="30">
        <f t="shared" si="68"/>
        <v>3.857338186801056E-3</v>
      </c>
      <c r="K345" s="28">
        <v>4.7912775103008103E-3</v>
      </c>
      <c r="L345" s="28">
        <f t="shared" si="69"/>
        <v>0.26853445306728574</v>
      </c>
      <c r="M345" s="28">
        <f t="shared" si="70"/>
        <v>0.26937440104871424</v>
      </c>
      <c r="N345" s="29">
        <v>4.2844042310621697E-3</v>
      </c>
      <c r="O345" s="29">
        <f t="shared" si="71"/>
        <v>0.26961633065113327</v>
      </c>
      <c r="P345" s="29">
        <f t="shared" si="72"/>
        <v>0.27036741982886675</v>
      </c>
      <c r="Q345" s="25" t="b">
        <f t="shared" si="73"/>
        <v>0</v>
      </c>
      <c r="R345" s="25" t="b">
        <f t="shared" si="74"/>
        <v>0</v>
      </c>
      <c r="S345" s="25" t="b">
        <f t="shared" si="75"/>
        <v>0</v>
      </c>
      <c r="T345" s="25" t="b">
        <f t="shared" si="76"/>
        <v>0</v>
      </c>
      <c r="U345" s="31" t="b">
        <f t="shared" si="77"/>
        <v>1</v>
      </c>
    </row>
    <row r="346" spans="1:21">
      <c r="A346" s="42">
        <v>12</v>
      </c>
      <c r="B346" s="26">
        <v>0.55000000000000004</v>
      </c>
      <c r="C346" s="26">
        <v>0.45</v>
      </c>
      <c r="D346" s="27">
        <f t="shared" si="78"/>
        <v>0.10000000000000003</v>
      </c>
      <c r="E346" s="26">
        <v>2</v>
      </c>
      <c r="F346" s="43">
        <v>100</v>
      </c>
      <c r="G346" s="24" t="str">
        <f t="shared" si="67"/>
        <v>5% percentile</v>
      </c>
      <c r="H346" s="28">
        <v>0.27873074869100001</v>
      </c>
      <c r="I346" s="29">
        <v>0.27936313864700002</v>
      </c>
      <c r="J346" s="30">
        <f t="shared" si="68"/>
        <v>2.2688202107944604E-3</v>
      </c>
      <c r="K346" s="28">
        <v>2.9255406836649002E-3</v>
      </c>
      <c r="L346" s="28">
        <f t="shared" si="69"/>
        <v>0.27832528943841289</v>
      </c>
      <c r="M346" s="28">
        <f t="shared" si="70"/>
        <v>0.27913620794358712</v>
      </c>
      <c r="N346" s="29">
        <v>2.8378493001109898E-3</v>
      </c>
      <c r="O346" s="29">
        <f t="shared" si="71"/>
        <v>0.27896983280011761</v>
      </c>
      <c r="P346" s="29">
        <f t="shared" si="72"/>
        <v>0.27975644449388243</v>
      </c>
      <c r="Q346" s="25" t="b">
        <f t="shared" si="73"/>
        <v>0</v>
      </c>
      <c r="R346" s="25" t="b">
        <f t="shared" si="74"/>
        <v>0</v>
      </c>
      <c r="S346" s="25" t="b">
        <f t="shared" si="75"/>
        <v>0</v>
      </c>
      <c r="T346" s="25" t="b">
        <f t="shared" si="76"/>
        <v>0</v>
      </c>
      <c r="U346" s="31" t="b">
        <f t="shared" si="77"/>
        <v>1</v>
      </c>
    </row>
    <row r="347" spans="1:21">
      <c r="A347" s="42">
        <v>13</v>
      </c>
      <c r="B347" s="26">
        <v>0.55000000000000004</v>
      </c>
      <c r="C347" s="26">
        <v>0.45</v>
      </c>
      <c r="D347" s="27">
        <f t="shared" si="78"/>
        <v>0.10000000000000003</v>
      </c>
      <c r="E347" s="26">
        <v>2</v>
      </c>
      <c r="F347" s="43">
        <v>250</v>
      </c>
      <c r="G347" s="24" t="str">
        <f t="shared" si="67"/>
        <v>5% percentile</v>
      </c>
      <c r="H347" s="28">
        <v>0.28800114435200003</v>
      </c>
      <c r="I347" s="29">
        <v>0.288167710621</v>
      </c>
      <c r="J347" s="30">
        <f t="shared" si="68"/>
        <v>5.7835280264160289E-4</v>
      </c>
      <c r="K347" s="28">
        <v>1.7109251621146701E-3</v>
      </c>
      <c r="L347" s="28">
        <f t="shared" si="69"/>
        <v>0.28752690009258031</v>
      </c>
      <c r="M347" s="28">
        <f t="shared" si="70"/>
        <v>0.28847538861141975</v>
      </c>
      <c r="N347" s="29">
        <v>1.71924402399124E-3</v>
      </c>
      <c r="O347" s="29">
        <f t="shared" si="71"/>
        <v>0.28769116049071158</v>
      </c>
      <c r="P347" s="29">
        <f t="shared" si="72"/>
        <v>0.28864426075128841</v>
      </c>
      <c r="Q347" s="25" t="b">
        <f t="shared" si="73"/>
        <v>0</v>
      </c>
      <c r="R347" s="25" t="b">
        <f t="shared" si="74"/>
        <v>0</v>
      </c>
      <c r="S347" s="25" t="b">
        <f t="shared" si="75"/>
        <v>0</v>
      </c>
      <c r="T347" s="25" t="b">
        <f t="shared" si="76"/>
        <v>1</v>
      </c>
      <c r="U347" s="31" t="b">
        <f t="shared" si="77"/>
        <v>0</v>
      </c>
    </row>
    <row r="348" spans="1:21">
      <c r="A348" s="42">
        <v>14</v>
      </c>
      <c r="B348" s="26">
        <v>0.55000000000000004</v>
      </c>
      <c r="C348" s="26">
        <v>0.45</v>
      </c>
      <c r="D348" s="27">
        <f t="shared" si="78"/>
        <v>0.10000000000000003</v>
      </c>
      <c r="E348" s="26">
        <v>2</v>
      </c>
      <c r="F348" s="43">
        <v>500</v>
      </c>
      <c r="G348" s="24" t="str">
        <f t="shared" si="67"/>
        <v>5% percentile</v>
      </c>
      <c r="H348" s="28">
        <v>0.29187364606299998</v>
      </c>
      <c r="I348" s="29">
        <v>0.29199285660800001</v>
      </c>
      <c r="J348" s="30">
        <f t="shared" si="68"/>
        <v>4.0843202737904816E-4</v>
      </c>
      <c r="K348" s="28">
        <v>7.7843042206045699E-4</v>
      </c>
      <c r="L348" s="28">
        <f t="shared" si="69"/>
        <v>0.2915324838884617</v>
      </c>
      <c r="M348" s="28">
        <f t="shared" si="70"/>
        <v>0.29221480823753826</v>
      </c>
      <c r="N348" s="29">
        <v>6.8142060512859704E-4</v>
      </c>
      <c r="O348" s="29">
        <f t="shared" si="71"/>
        <v>0.29169421086031005</v>
      </c>
      <c r="P348" s="29">
        <f t="shared" si="72"/>
        <v>0.29229150235568996</v>
      </c>
      <c r="Q348" s="25" t="b">
        <f t="shared" si="73"/>
        <v>0</v>
      </c>
      <c r="R348" s="25" t="b">
        <f t="shared" si="74"/>
        <v>0</v>
      </c>
      <c r="S348" s="25" t="b">
        <f t="shared" si="75"/>
        <v>0</v>
      </c>
      <c r="T348" s="25" t="b">
        <f t="shared" si="76"/>
        <v>1</v>
      </c>
      <c r="U348" s="31" t="b">
        <f t="shared" si="77"/>
        <v>0</v>
      </c>
    </row>
    <row r="349" spans="1:21">
      <c r="A349" s="42">
        <v>15</v>
      </c>
      <c r="B349" s="26">
        <v>0.55000000000000004</v>
      </c>
      <c r="C349" s="26">
        <v>0.45</v>
      </c>
      <c r="D349" s="27">
        <f t="shared" si="78"/>
        <v>0.10000000000000003</v>
      </c>
      <c r="E349" s="26">
        <v>2</v>
      </c>
      <c r="F349" s="43">
        <v>1000</v>
      </c>
      <c r="G349" s="24" t="str">
        <f t="shared" si="67"/>
        <v>5% percentile</v>
      </c>
      <c r="H349" s="28">
        <v>0.29504418526499998</v>
      </c>
      <c r="I349" s="29">
        <v>0.29517570091799999</v>
      </c>
      <c r="J349" s="30">
        <f t="shared" si="68"/>
        <v>4.4574900834561581E-4</v>
      </c>
      <c r="K349" s="28">
        <v>4.6621597330801602E-4</v>
      </c>
      <c r="L349" s="28">
        <f t="shared" si="69"/>
        <v>0.29463552894646289</v>
      </c>
      <c r="M349" s="28">
        <f t="shared" si="70"/>
        <v>0.29545284158353707</v>
      </c>
      <c r="N349" s="29">
        <v>4.2016348645813499E-4</v>
      </c>
      <c r="O349" s="29">
        <f t="shared" si="71"/>
        <v>0.29480741138398558</v>
      </c>
      <c r="P349" s="29">
        <f t="shared" si="72"/>
        <v>0.2955439904520144</v>
      </c>
      <c r="Q349" s="25" t="b">
        <f t="shared" si="73"/>
        <v>0</v>
      </c>
      <c r="R349" s="25" t="b">
        <f t="shared" si="74"/>
        <v>0</v>
      </c>
      <c r="S349" s="25" t="b">
        <f t="shared" si="75"/>
        <v>0</v>
      </c>
      <c r="T349" s="25" t="b">
        <f t="shared" si="76"/>
        <v>1</v>
      </c>
      <c r="U349" s="31" t="b">
        <f t="shared" si="77"/>
        <v>0</v>
      </c>
    </row>
    <row r="350" spans="1:21">
      <c r="A350" s="42">
        <v>16</v>
      </c>
      <c r="B350" s="26">
        <v>0.55000000000000004</v>
      </c>
      <c r="C350" s="26">
        <v>0.45</v>
      </c>
      <c r="D350" s="27">
        <f t="shared" si="78"/>
        <v>0.10000000000000003</v>
      </c>
      <c r="E350" s="26">
        <v>10</v>
      </c>
      <c r="F350" s="43">
        <v>50</v>
      </c>
      <c r="G350" s="24" t="str">
        <f t="shared" si="67"/>
        <v>5% percentile</v>
      </c>
      <c r="H350" s="28">
        <v>0.269919162193</v>
      </c>
      <c r="I350" s="29">
        <v>0.27014719522500003</v>
      </c>
      <c r="J350" s="30">
        <f t="shared" si="68"/>
        <v>8.4481972360665486E-4</v>
      </c>
      <c r="K350" s="28">
        <v>4.2985120161821598E-3</v>
      </c>
      <c r="L350" s="28">
        <f t="shared" si="69"/>
        <v>0.26954238100224492</v>
      </c>
      <c r="M350" s="28">
        <f t="shared" si="70"/>
        <v>0.27029594338375507</v>
      </c>
      <c r="N350" s="29">
        <v>4.1484977339038302E-3</v>
      </c>
      <c r="O350" s="29">
        <f t="shared" si="71"/>
        <v>0.26978356336584952</v>
      </c>
      <c r="P350" s="29">
        <f t="shared" si="72"/>
        <v>0.27051082708415053</v>
      </c>
      <c r="Q350" s="25" t="b">
        <f t="shared" si="73"/>
        <v>0</v>
      </c>
      <c r="R350" s="25" t="b">
        <f t="shared" si="74"/>
        <v>0</v>
      </c>
      <c r="S350" s="25" t="b">
        <f t="shared" si="75"/>
        <v>0</v>
      </c>
      <c r="T350" s="25" t="b">
        <f t="shared" si="76"/>
        <v>1</v>
      </c>
      <c r="U350" s="31" t="b">
        <f t="shared" si="77"/>
        <v>0</v>
      </c>
    </row>
    <row r="351" spans="1:21">
      <c r="A351" s="42">
        <v>17</v>
      </c>
      <c r="B351" s="26">
        <v>0.55000000000000004</v>
      </c>
      <c r="C351" s="26">
        <v>0.45</v>
      </c>
      <c r="D351" s="27">
        <f t="shared" si="78"/>
        <v>0.10000000000000003</v>
      </c>
      <c r="E351" s="26">
        <v>10</v>
      </c>
      <c r="F351" s="43">
        <v>100</v>
      </c>
      <c r="G351" s="24" t="str">
        <f t="shared" si="67"/>
        <v>5% percentile</v>
      </c>
      <c r="H351" s="28">
        <v>0.27936609505799997</v>
      </c>
      <c r="I351" s="29">
        <v>0.27943803090300001</v>
      </c>
      <c r="J351" s="30">
        <f t="shared" si="68"/>
        <v>2.574966908031648E-4</v>
      </c>
      <c r="K351" s="28">
        <v>2.6964990910501498E-3</v>
      </c>
      <c r="L351" s="28">
        <f t="shared" si="69"/>
        <v>0.27899237935062199</v>
      </c>
      <c r="M351" s="28">
        <f t="shared" si="70"/>
        <v>0.27973981076537796</v>
      </c>
      <c r="N351" s="29">
        <v>2.6607439063260499E-3</v>
      </c>
      <c r="O351" s="29">
        <f t="shared" si="71"/>
        <v>0.27906927061140391</v>
      </c>
      <c r="P351" s="29">
        <f t="shared" si="72"/>
        <v>0.27980679119459612</v>
      </c>
      <c r="Q351" s="25" t="b">
        <f t="shared" si="73"/>
        <v>0</v>
      </c>
      <c r="R351" s="25" t="b">
        <f t="shared" si="74"/>
        <v>0</v>
      </c>
      <c r="S351" s="25" t="b">
        <f t="shared" si="75"/>
        <v>0</v>
      </c>
      <c r="T351" s="25" t="b">
        <f t="shared" si="76"/>
        <v>1</v>
      </c>
      <c r="U351" s="31" t="b">
        <f t="shared" si="77"/>
        <v>0</v>
      </c>
    </row>
    <row r="352" spans="1:21">
      <c r="A352" s="42">
        <v>18</v>
      </c>
      <c r="B352" s="26">
        <v>0.55000000000000004</v>
      </c>
      <c r="C352" s="26">
        <v>0.45</v>
      </c>
      <c r="D352" s="27">
        <f t="shared" si="78"/>
        <v>0.10000000000000003</v>
      </c>
      <c r="E352" s="26">
        <v>10</v>
      </c>
      <c r="F352" s="43">
        <v>250</v>
      </c>
      <c r="G352" s="24" t="str">
        <f t="shared" si="67"/>
        <v>5% percentile</v>
      </c>
      <c r="H352" s="28">
        <v>0.28765282228299999</v>
      </c>
      <c r="I352" s="29">
        <v>0.28767592638</v>
      </c>
      <c r="J352" s="30">
        <f t="shared" si="68"/>
        <v>8.0319382290936674E-5</v>
      </c>
      <c r="K352" s="28">
        <v>1.11146248951024E-3</v>
      </c>
      <c r="L352" s="28">
        <f t="shared" si="69"/>
        <v>0.28734474059896004</v>
      </c>
      <c r="M352" s="28">
        <f t="shared" si="70"/>
        <v>0.28796090396703994</v>
      </c>
      <c r="N352" s="29">
        <v>1.11195200120685E-3</v>
      </c>
      <c r="O352" s="29">
        <f t="shared" si="71"/>
        <v>0.28736770901024034</v>
      </c>
      <c r="P352" s="29">
        <f t="shared" si="72"/>
        <v>0.28798414374975967</v>
      </c>
      <c r="Q352" s="25" t="b">
        <f t="shared" si="73"/>
        <v>0</v>
      </c>
      <c r="R352" s="25" t="b">
        <f t="shared" si="74"/>
        <v>0</v>
      </c>
      <c r="S352" s="25" t="b">
        <f t="shared" si="75"/>
        <v>0</v>
      </c>
      <c r="T352" s="25" t="b">
        <f t="shared" si="76"/>
        <v>1</v>
      </c>
      <c r="U352" s="31" t="b">
        <f t="shared" si="77"/>
        <v>0</v>
      </c>
    </row>
    <row r="353" spans="1:21">
      <c r="A353" s="42">
        <v>19</v>
      </c>
      <c r="B353" s="26">
        <v>0.55000000000000004</v>
      </c>
      <c r="C353" s="26">
        <v>0.45</v>
      </c>
      <c r="D353" s="27">
        <f t="shared" si="78"/>
        <v>0.10000000000000003</v>
      </c>
      <c r="E353" s="26">
        <v>10</v>
      </c>
      <c r="F353" s="43">
        <v>500</v>
      </c>
      <c r="G353" s="24" t="str">
        <f t="shared" si="67"/>
        <v>5% percentile</v>
      </c>
      <c r="H353" s="28">
        <v>0.29222057661400003</v>
      </c>
      <c r="I353" s="29">
        <v>0.29220709112100002</v>
      </c>
      <c r="J353" s="30">
        <f t="shared" si="68"/>
        <v>-4.6148334782812738E-5</v>
      </c>
      <c r="K353" s="28">
        <v>9.5461877376183104E-4</v>
      </c>
      <c r="L353" s="28">
        <f t="shared" si="69"/>
        <v>0.29180219648973715</v>
      </c>
      <c r="M353" s="28">
        <f t="shared" si="70"/>
        <v>0.2926389567382629</v>
      </c>
      <c r="N353" s="29">
        <v>9.6054960649186096E-4</v>
      </c>
      <c r="O353" s="29">
        <f t="shared" si="71"/>
        <v>0.29178611169468821</v>
      </c>
      <c r="P353" s="29">
        <f t="shared" si="72"/>
        <v>0.29262807054731182</v>
      </c>
      <c r="Q353" s="25" t="b">
        <f t="shared" si="73"/>
        <v>0</v>
      </c>
      <c r="R353" s="25" t="b">
        <f t="shared" si="74"/>
        <v>1</v>
      </c>
      <c r="S353" s="25" t="b">
        <f t="shared" si="75"/>
        <v>0</v>
      </c>
      <c r="T353" s="25" t="b">
        <f t="shared" si="76"/>
        <v>0</v>
      </c>
      <c r="U353" s="31" t="b">
        <f t="shared" si="77"/>
        <v>0</v>
      </c>
    </row>
    <row r="354" spans="1:21">
      <c r="A354" s="42">
        <v>20</v>
      </c>
      <c r="B354" s="26">
        <v>0.55000000000000004</v>
      </c>
      <c r="C354" s="26">
        <v>0.45</v>
      </c>
      <c r="D354" s="27">
        <f t="shared" si="78"/>
        <v>0.10000000000000003</v>
      </c>
      <c r="E354" s="26">
        <v>10</v>
      </c>
      <c r="F354" s="43">
        <v>1000</v>
      </c>
      <c r="G354" s="24" t="str">
        <f t="shared" si="67"/>
        <v>5% percentile</v>
      </c>
      <c r="H354" s="28">
        <v>0.29534759995799997</v>
      </c>
      <c r="I354" s="29">
        <v>0.29534393250699997</v>
      </c>
      <c r="J354" s="30">
        <f t="shared" si="68"/>
        <v>-1.2417405797513271E-5</v>
      </c>
      <c r="K354" s="28">
        <v>5.6072619720750998E-4</v>
      </c>
      <c r="L354" s="28">
        <f t="shared" si="69"/>
        <v>0.29485610177566135</v>
      </c>
      <c r="M354" s="28">
        <f t="shared" si="70"/>
        <v>0.2958390981403386</v>
      </c>
      <c r="N354" s="29">
        <v>5.3221838175865604E-4</v>
      </c>
      <c r="O354" s="29">
        <f t="shared" si="71"/>
        <v>0.29487742252664895</v>
      </c>
      <c r="P354" s="29">
        <f t="shared" si="72"/>
        <v>0.295810442487351</v>
      </c>
      <c r="Q354" s="25" t="b">
        <f t="shared" si="73"/>
        <v>0</v>
      </c>
      <c r="R354" s="25" t="b">
        <f t="shared" si="74"/>
        <v>1</v>
      </c>
      <c r="S354" s="25" t="b">
        <f t="shared" si="75"/>
        <v>0</v>
      </c>
      <c r="T354" s="25" t="b">
        <f t="shared" si="76"/>
        <v>0</v>
      </c>
      <c r="U354" s="31" t="b">
        <f t="shared" si="77"/>
        <v>0</v>
      </c>
    </row>
    <row r="355" spans="1:21">
      <c r="A355" s="42">
        <v>21</v>
      </c>
      <c r="B355" s="26">
        <v>0.6</v>
      </c>
      <c r="C355" s="26">
        <v>0.2</v>
      </c>
      <c r="D355" s="27">
        <f t="shared" si="78"/>
        <v>0.39999999999999997</v>
      </c>
      <c r="E355" s="26">
        <v>2</v>
      </c>
      <c r="F355" s="43">
        <v>50</v>
      </c>
      <c r="G355" s="24" t="str">
        <f t="shared" si="67"/>
        <v>5% percentile</v>
      </c>
      <c r="H355" s="28">
        <v>0.282602496506</v>
      </c>
      <c r="I355" s="29">
        <v>0.28626868124999999</v>
      </c>
      <c r="J355" s="30">
        <f t="shared" si="68"/>
        <v>1.2972938276651608E-2</v>
      </c>
      <c r="K355" s="28">
        <v>1.53491785570308E-2</v>
      </c>
      <c r="L355" s="28">
        <f t="shared" si="69"/>
        <v>0.28125708168522973</v>
      </c>
      <c r="M355" s="28">
        <f t="shared" si="70"/>
        <v>0.28394791132677027</v>
      </c>
      <c r="N355" s="29">
        <v>1.3566759311186401E-2</v>
      </c>
      <c r="O355" s="29">
        <f t="shared" si="71"/>
        <v>0.28507950236467572</v>
      </c>
      <c r="P355" s="29">
        <f t="shared" si="72"/>
        <v>0.28745786013532426</v>
      </c>
      <c r="Q355" s="25" t="b">
        <f t="shared" si="73"/>
        <v>0</v>
      </c>
      <c r="R355" s="25" t="b">
        <f t="shared" si="74"/>
        <v>0</v>
      </c>
      <c r="S355" s="25" t="b">
        <f t="shared" si="75"/>
        <v>0</v>
      </c>
      <c r="T355" s="25" t="b">
        <f t="shared" si="76"/>
        <v>0</v>
      </c>
      <c r="U355" s="31" t="b">
        <f t="shared" si="77"/>
        <v>1</v>
      </c>
    </row>
    <row r="356" spans="1:21">
      <c r="A356" s="42">
        <v>22</v>
      </c>
      <c r="B356" s="26">
        <v>0.6</v>
      </c>
      <c r="C356" s="26">
        <v>0.2</v>
      </c>
      <c r="D356" s="27">
        <f t="shared" si="78"/>
        <v>0.39999999999999997</v>
      </c>
      <c r="E356" s="26">
        <v>2</v>
      </c>
      <c r="F356" s="43">
        <v>100</v>
      </c>
      <c r="G356" s="24" t="str">
        <f t="shared" si="67"/>
        <v>5% percentile</v>
      </c>
      <c r="H356" s="28">
        <v>0.30390306353199997</v>
      </c>
      <c r="I356" s="29">
        <v>0.30634752403900001</v>
      </c>
      <c r="J356" s="30">
        <f t="shared" si="68"/>
        <v>8.0435533574101051E-3</v>
      </c>
      <c r="K356" s="28">
        <v>8.7948610907348495E-3</v>
      </c>
      <c r="L356" s="28">
        <f t="shared" si="69"/>
        <v>0.30268415797229692</v>
      </c>
      <c r="M356" s="28">
        <f t="shared" si="70"/>
        <v>0.30512196909170303</v>
      </c>
      <c r="N356" s="29">
        <v>8.1926461701680303E-3</v>
      </c>
      <c r="O356" s="29">
        <f t="shared" si="71"/>
        <v>0.3052120812090936</v>
      </c>
      <c r="P356" s="29">
        <f t="shared" si="72"/>
        <v>0.30748296686890642</v>
      </c>
      <c r="Q356" s="25" t="b">
        <f t="shared" si="73"/>
        <v>0</v>
      </c>
      <c r="R356" s="25" t="b">
        <f t="shared" si="74"/>
        <v>0</v>
      </c>
      <c r="S356" s="25" t="b">
        <f t="shared" si="75"/>
        <v>0</v>
      </c>
      <c r="T356" s="25" t="b">
        <f t="shared" si="76"/>
        <v>0</v>
      </c>
      <c r="U356" s="31" t="b">
        <f t="shared" si="77"/>
        <v>1</v>
      </c>
    </row>
    <row r="357" spans="1:21">
      <c r="A357" s="42">
        <v>23</v>
      </c>
      <c r="B357" s="26">
        <v>0.6</v>
      </c>
      <c r="C357" s="26">
        <v>0.2</v>
      </c>
      <c r="D357" s="27">
        <f t="shared" si="78"/>
        <v>0.39999999999999997</v>
      </c>
      <c r="E357" s="26">
        <v>2</v>
      </c>
      <c r="F357" s="43">
        <v>250</v>
      </c>
      <c r="G357" s="24" t="str">
        <f t="shared" si="67"/>
        <v>5% percentile</v>
      </c>
      <c r="H357" s="28">
        <v>0.32484960622800002</v>
      </c>
      <c r="I357" s="29">
        <v>0.32623429438099999</v>
      </c>
      <c r="J357" s="30">
        <f t="shared" si="68"/>
        <v>4.2625514282695698E-3</v>
      </c>
      <c r="K357" s="28">
        <v>4.0222406939750604E-3</v>
      </c>
      <c r="L357" s="28">
        <f t="shared" si="69"/>
        <v>0.32373469798925253</v>
      </c>
      <c r="M357" s="28">
        <f t="shared" si="70"/>
        <v>0.32596451446674751</v>
      </c>
      <c r="N357" s="29">
        <v>3.6979756875258302E-3</v>
      </c>
      <c r="O357" s="29">
        <f t="shared" si="71"/>
        <v>0.32520926781635751</v>
      </c>
      <c r="P357" s="29">
        <f t="shared" si="72"/>
        <v>0.32725932094564247</v>
      </c>
      <c r="Q357" s="25" t="b">
        <f t="shared" si="73"/>
        <v>0</v>
      </c>
      <c r="R357" s="25" t="b">
        <f t="shared" si="74"/>
        <v>0</v>
      </c>
      <c r="S357" s="25" t="b">
        <f t="shared" si="75"/>
        <v>0</v>
      </c>
      <c r="T357" s="25" t="b">
        <f t="shared" si="76"/>
        <v>0</v>
      </c>
      <c r="U357" s="31" t="b">
        <f t="shared" si="77"/>
        <v>1</v>
      </c>
    </row>
    <row r="358" spans="1:21">
      <c r="A358" s="42">
        <v>24</v>
      </c>
      <c r="B358" s="26">
        <v>0.6</v>
      </c>
      <c r="C358" s="26">
        <v>0.2</v>
      </c>
      <c r="D358" s="27">
        <f t="shared" si="78"/>
        <v>0.39999999999999997</v>
      </c>
      <c r="E358" s="26">
        <v>2</v>
      </c>
      <c r="F358" s="43">
        <v>500</v>
      </c>
      <c r="G358" s="24" t="str">
        <f t="shared" si="67"/>
        <v>5% percentile</v>
      </c>
      <c r="H358" s="28">
        <v>0.33729362463200002</v>
      </c>
      <c r="I358" s="29">
        <v>0.337666132615</v>
      </c>
      <c r="J358" s="30">
        <f t="shared" si="68"/>
        <v>1.1044026800281247E-3</v>
      </c>
      <c r="K358" s="28">
        <v>2.8030503229150802E-3</v>
      </c>
      <c r="L358" s="28">
        <f t="shared" si="69"/>
        <v>0.3360651336629874</v>
      </c>
      <c r="M358" s="28">
        <f t="shared" si="70"/>
        <v>0.33852211560101264</v>
      </c>
      <c r="N358" s="29">
        <v>2.6900002397083999E-3</v>
      </c>
      <c r="O358" s="29">
        <f t="shared" si="71"/>
        <v>0.33648718802948618</v>
      </c>
      <c r="P358" s="29">
        <f t="shared" si="72"/>
        <v>0.33884507720051382</v>
      </c>
      <c r="Q358" s="25" t="b">
        <f t="shared" si="73"/>
        <v>0</v>
      </c>
      <c r="R358" s="25" t="b">
        <f t="shared" si="74"/>
        <v>0</v>
      </c>
      <c r="S358" s="25" t="b">
        <f t="shared" si="75"/>
        <v>0</v>
      </c>
      <c r="T358" s="25" t="b">
        <f t="shared" si="76"/>
        <v>1</v>
      </c>
      <c r="U358" s="31" t="b">
        <f t="shared" si="77"/>
        <v>0</v>
      </c>
    </row>
    <row r="359" spans="1:21">
      <c r="A359" s="42">
        <v>25</v>
      </c>
      <c r="B359" s="26">
        <v>0.6</v>
      </c>
      <c r="C359" s="26">
        <v>0.2</v>
      </c>
      <c r="D359" s="27">
        <f t="shared" si="78"/>
        <v>0.39999999999999997</v>
      </c>
      <c r="E359" s="26">
        <v>2</v>
      </c>
      <c r="F359" s="43">
        <v>1000</v>
      </c>
      <c r="G359" s="24" t="str">
        <f t="shared" si="67"/>
        <v>5% percentile</v>
      </c>
      <c r="H359" s="28">
        <v>0.34211729721</v>
      </c>
      <c r="I359" s="29">
        <v>0.34259224204599997</v>
      </c>
      <c r="J359" s="30">
        <f t="shared" si="68"/>
        <v>1.3882514560742477E-3</v>
      </c>
      <c r="K359" s="28">
        <v>2.2149685422273198E-3</v>
      </c>
      <c r="L359" s="28">
        <f t="shared" si="69"/>
        <v>0.34017579168044998</v>
      </c>
      <c r="M359" s="28">
        <f t="shared" si="70"/>
        <v>0.34405880273955003</v>
      </c>
      <c r="N359" s="29">
        <v>2.5689700195047601E-3</v>
      </c>
      <c r="O359" s="29">
        <f t="shared" si="71"/>
        <v>0.34034044054045748</v>
      </c>
      <c r="P359" s="29">
        <f t="shared" si="72"/>
        <v>0.34484404355154247</v>
      </c>
      <c r="Q359" s="25" t="b">
        <f t="shared" si="73"/>
        <v>0</v>
      </c>
      <c r="R359" s="25" t="b">
        <f t="shared" si="74"/>
        <v>0</v>
      </c>
      <c r="S359" s="25" t="b">
        <f t="shared" si="75"/>
        <v>0</v>
      </c>
      <c r="T359" s="25" t="b">
        <f t="shared" si="76"/>
        <v>1</v>
      </c>
      <c r="U359" s="31" t="b">
        <f t="shared" si="77"/>
        <v>0</v>
      </c>
    </row>
    <row r="360" spans="1:21">
      <c r="A360" s="42">
        <v>26</v>
      </c>
      <c r="B360" s="26">
        <v>0.6</v>
      </c>
      <c r="C360" s="26">
        <v>0.2</v>
      </c>
      <c r="D360" s="27">
        <f t="shared" si="78"/>
        <v>0.39999999999999997</v>
      </c>
      <c r="E360" s="26">
        <v>10</v>
      </c>
      <c r="F360" s="43">
        <v>50</v>
      </c>
      <c r="G360" s="24" t="str">
        <f t="shared" si="67"/>
        <v>5% percentile</v>
      </c>
      <c r="H360" s="28">
        <v>0.28717062595699999</v>
      </c>
      <c r="I360" s="29">
        <v>0.28816203419399999</v>
      </c>
      <c r="J360" s="30">
        <f t="shared" si="68"/>
        <v>3.4523316362741517E-3</v>
      </c>
      <c r="K360" s="28">
        <v>1.36184776907228E-2</v>
      </c>
      <c r="L360" s="28">
        <f t="shared" si="69"/>
        <v>0.2859769137558324</v>
      </c>
      <c r="M360" s="28">
        <f t="shared" si="70"/>
        <v>0.28836433815816759</v>
      </c>
      <c r="N360" s="29">
        <v>1.3582959607235E-2</v>
      </c>
      <c r="O360" s="29">
        <f t="shared" si="71"/>
        <v>0.28697143529011748</v>
      </c>
      <c r="P360" s="29">
        <f t="shared" si="72"/>
        <v>0.28935263309788251</v>
      </c>
      <c r="Q360" s="25" t="b">
        <f t="shared" si="73"/>
        <v>0</v>
      </c>
      <c r="R360" s="25" t="b">
        <f t="shared" si="74"/>
        <v>0</v>
      </c>
      <c r="S360" s="25" t="b">
        <f t="shared" si="75"/>
        <v>0</v>
      </c>
      <c r="T360" s="25" t="b">
        <f t="shared" si="76"/>
        <v>1</v>
      </c>
      <c r="U360" s="31" t="b">
        <f t="shared" si="77"/>
        <v>0</v>
      </c>
    </row>
    <row r="361" spans="1:21">
      <c r="A361" s="42">
        <v>27</v>
      </c>
      <c r="B361" s="26">
        <v>0.6</v>
      </c>
      <c r="C361" s="26">
        <v>0.2</v>
      </c>
      <c r="D361" s="27">
        <f t="shared" si="78"/>
        <v>0.39999999999999997</v>
      </c>
      <c r="E361" s="26">
        <v>10</v>
      </c>
      <c r="F361" s="43">
        <v>100</v>
      </c>
      <c r="G361" s="24" t="str">
        <f t="shared" si="67"/>
        <v>5% percentile</v>
      </c>
      <c r="H361" s="28">
        <v>0.30683132128500001</v>
      </c>
      <c r="I361" s="29">
        <v>0.30741273421999998</v>
      </c>
      <c r="J361" s="30">
        <f t="shared" si="68"/>
        <v>1.8948943431362562E-3</v>
      </c>
      <c r="K361" s="28">
        <v>7.9658415511216999E-3</v>
      </c>
      <c r="L361" s="28">
        <f t="shared" si="69"/>
        <v>0.30572731197158348</v>
      </c>
      <c r="M361" s="28">
        <f t="shared" si="70"/>
        <v>0.30793533059841655</v>
      </c>
      <c r="N361" s="29">
        <v>7.6209220884831501E-3</v>
      </c>
      <c r="O361" s="29">
        <f t="shared" si="71"/>
        <v>0.30635652830521848</v>
      </c>
      <c r="P361" s="29">
        <f t="shared" si="72"/>
        <v>0.30846894013478149</v>
      </c>
      <c r="Q361" s="25" t="b">
        <f t="shared" si="73"/>
        <v>0</v>
      </c>
      <c r="R361" s="25" t="b">
        <f t="shared" si="74"/>
        <v>0</v>
      </c>
      <c r="S361" s="25" t="b">
        <f t="shared" si="75"/>
        <v>0</v>
      </c>
      <c r="T361" s="25" t="b">
        <f t="shared" si="76"/>
        <v>1</v>
      </c>
      <c r="U361" s="31" t="b">
        <f t="shared" si="77"/>
        <v>0</v>
      </c>
    </row>
    <row r="362" spans="1:21">
      <c r="A362" s="42">
        <v>28</v>
      </c>
      <c r="B362" s="26">
        <v>0.6</v>
      </c>
      <c r="C362" s="26">
        <v>0.2</v>
      </c>
      <c r="D362" s="27">
        <f t="shared" si="78"/>
        <v>0.39999999999999997</v>
      </c>
      <c r="E362" s="26">
        <v>10</v>
      </c>
      <c r="F362" s="43">
        <v>250</v>
      </c>
      <c r="G362" s="24" t="str">
        <f t="shared" si="67"/>
        <v>5% percentile</v>
      </c>
      <c r="H362" s="28">
        <v>0.32756321637399999</v>
      </c>
      <c r="I362" s="29">
        <v>0.32774794770400001</v>
      </c>
      <c r="J362" s="30">
        <f t="shared" si="68"/>
        <v>5.6395627092970413E-4</v>
      </c>
      <c r="K362" s="28">
        <v>3.9925282719294897E-3</v>
      </c>
      <c r="L362" s="28">
        <f t="shared" si="69"/>
        <v>0.32645654399845714</v>
      </c>
      <c r="M362" s="28">
        <f t="shared" si="70"/>
        <v>0.32866988874954284</v>
      </c>
      <c r="N362" s="29">
        <v>4.2105992923502002E-3</v>
      </c>
      <c r="O362" s="29">
        <f t="shared" si="71"/>
        <v>0.32658082912550779</v>
      </c>
      <c r="P362" s="29">
        <f t="shared" si="72"/>
        <v>0.32891506628249223</v>
      </c>
      <c r="Q362" s="25" t="b">
        <f t="shared" si="73"/>
        <v>0</v>
      </c>
      <c r="R362" s="25" t="b">
        <f t="shared" si="74"/>
        <v>0</v>
      </c>
      <c r="S362" s="25" t="b">
        <f t="shared" si="75"/>
        <v>0</v>
      </c>
      <c r="T362" s="25" t="b">
        <f t="shared" si="76"/>
        <v>1</v>
      </c>
      <c r="U362" s="31" t="b">
        <f t="shared" si="77"/>
        <v>0</v>
      </c>
    </row>
    <row r="363" spans="1:21">
      <c r="A363" s="42">
        <v>29</v>
      </c>
      <c r="B363" s="26">
        <v>0.6</v>
      </c>
      <c r="C363" s="26">
        <v>0.2</v>
      </c>
      <c r="D363" s="27">
        <f t="shared" si="78"/>
        <v>0.39999999999999997</v>
      </c>
      <c r="E363" s="26">
        <v>10</v>
      </c>
      <c r="F363" s="43">
        <v>500</v>
      </c>
      <c r="G363" s="24" t="str">
        <f t="shared" si="67"/>
        <v>5% percentile</v>
      </c>
      <c r="H363" s="28">
        <v>0.33588701485900002</v>
      </c>
      <c r="I363" s="29">
        <v>0.33624092644499998</v>
      </c>
      <c r="J363" s="30">
        <f t="shared" si="68"/>
        <v>1.0536626018380667E-3</v>
      </c>
      <c r="K363" s="28">
        <v>3.5753185847371802E-3</v>
      </c>
      <c r="L363" s="28">
        <f t="shared" si="69"/>
        <v>0.33432006240124867</v>
      </c>
      <c r="M363" s="28">
        <f t="shared" si="70"/>
        <v>0.33745396731675137</v>
      </c>
      <c r="N363" s="29">
        <v>3.1836077538072798E-3</v>
      </c>
      <c r="O363" s="29">
        <f t="shared" si="71"/>
        <v>0.33484564882816309</v>
      </c>
      <c r="P363" s="29">
        <f t="shared" si="72"/>
        <v>0.33763620406183686</v>
      </c>
      <c r="Q363" s="25" t="b">
        <f t="shared" si="73"/>
        <v>0</v>
      </c>
      <c r="R363" s="25" t="b">
        <f t="shared" si="74"/>
        <v>0</v>
      </c>
      <c r="S363" s="25" t="b">
        <f t="shared" si="75"/>
        <v>0</v>
      </c>
      <c r="T363" s="25" t="b">
        <f t="shared" si="76"/>
        <v>1</v>
      </c>
      <c r="U363" s="31" t="b">
        <f t="shared" si="77"/>
        <v>0</v>
      </c>
    </row>
    <row r="364" spans="1:21">
      <c r="A364" s="42">
        <v>30</v>
      </c>
      <c r="B364" s="26">
        <v>0.6</v>
      </c>
      <c r="C364" s="26">
        <v>0.2</v>
      </c>
      <c r="D364" s="27">
        <f t="shared" si="78"/>
        <v>0.39999999999999997</v>
      </c>
      <c r="E364" s="26">
        <v>10</v>
      </c>
      <c r="F364" s="43">
        <v>1000</v>
      </c>
      <c r="G364" s="24" t="str">
        <f t="shared" si="67"/>
        <v>5% percentile</v>
      </c>
      <c r="H364" s="28">
        <v>0.34297363678300002</v>
      </c>
      <c r="I364" s="29">
        <v>0.34304052928200002</v>
      </c>
      <c r="J364" s="30">
        <f t="shared" si="68"/>
        <v>1.950368536410746E-4</v>
      </c>
      <c r="K364" s="28">
        <v>1.7710168680507401E-3</v>
      </c>
      <c r="L364" s="28">
        <f t="shared" si="69"/>
        <v>0.34142127205334599</v>
      </c>
      <c r="M364" s="28">
        <f t="shared" si="70"/>
        <v>0.34452600151265406</v>
      </c>
      <c r="N364" s="29">
        <v>1.8672129035619601E-3</v>
      </c>
      <c r="O364" s="29">
        <f t="shared" si="71"/>
        <v>0.34140384500951493</v>
      </c>
      <c r="P364" s="29">
        <f t="shared" si="72"/>
        <v>0.34467721355448511</v>
      </c>
      <c r="Q364" s="25" t="b">
        <f t="shared" si="73"/>
        <v>0</v>
      </c>
      <c r="R364" s="25" t="b">
        <f t="shared" si="74"/>
        <v>0</v>
      </c>
      <c r="S364" s="25" t="b">
        <f t="shared" si="75"/>
        <v>0</v>
      </c>
      <c r="T364" s="25" t="b">
        <f t="shared" si="76"/>
        <v>1</v>
      </c>
      <c r="U364" s="31" t="b">
        <f t="shared" si="77"/>
        <v>0</v>
      </c>
    </row>
    <row r="365" spans="1:21">
      <c r="A365" s="42">
        <v>31</v>
      </c>
      <c r="B365" s="26">
        <v>0.7</v>
      </c>
      <c r="C365" s="26">
        <v>0.3</v>
      </c>
      <c r="D365" s="27">
        <f t="shared" si="78"/>
        <v>0.39999999999999997</v>
      </c>
      <c r="E365" s="26">
        <v>2</v>
      </c>
      <c r="F365" s="43">
        <v>50</v>
      </c>
      <c r="G365" s="24" t="str">
        <f t="shared" si="67"/>
        <v>5% percentile</v>
      </c>
      <c r="H365" s="28">
        <v>0.39424837963999998</v>
      </c>
      <c r="I365" s="29">
        <v>0.39822797845800001</v>
      </c>
      <c r="J365" s="30">
        <f t="shared" si="68"/>
        <v>1.0094141215327051E-2</v>
      </c>
      <c r="K365" s="28">
        <v>1.8505727336281402E-2</v>
      </c>
      <c r="L365" s="28">
        <f t="shared" si="69"/>
        <v>0.39262628111955755</v>
      </c>
      <c r="M365" s="28">
        <f t="shared" si="70"/>
        <v>0.39587047816044241</v>
      </c>
      <c r="N365" s="29">
        <v>1.6597076549330798E-2</v>
      </c>
      <c r="O365" s="29">
        <f t="shared" si="71"/>
        <v>0.39677318055543082</v>
      </c>
      <c r="P365" s="29">
        <f t="shared" si="72"/>
        <v>0.3996827763605692</v>
      </c>
      <c r="Q365" s="25" t="b">
        <f t="shared" si="73"/>
        <v>0</v>
      </c>
      <c r="R365" s="25" t="b">
        <f t="shared" si="74"/>
        <v>0</v>
      </c>
      <c r="S365" s="25" t="b">
        <f t="shared" si="75"/>
        <v>0</v>
      </c>
      <c r="T365" s="25" t="b">
        <f t="shared" si="76"/>
        <v>0</v>
      </c>
      <c r="U365" s="31" t="b">
        <f t="shared" si="77"/>
        <v>1</v>
      </c>
    </row>
    <row r="366" spans="1:21">
      <c r="A366" s="42">
        <v>32</v>
      </c>
      <c r="B366" s="26">
        <v>0.7</v>
      </c>
      <c r="C366" s="26">
        <v>0.3</v>
      </c>
      <c r="D366" s="27">
        <f t="shared" si="78"/>
        <v>0.39999999999999997</v>
      </c>
      <c r="E366" s="26">
        <v>2</v>
      </c>
      <c r="F366" s="43">
        <v>100</v>
      </c>
      <c r="G366" s="24" t="str">
        <f t="shared" si="67"/>
        <v>5% percentile</v>
      </c>
      <c r="H366" s="28">
        <v>0.42232726143299998</v>
      </c>
      <c r="I366" s="29">
        <v>0.42429415355200001</v>
      </c>
      <c r="J366" s="30">
        <f t="shared" si="68"/>
        <v>4.6572700808519014E-3</v>
      </c>
      <c r="K366" s="28">
        <v>1.15275403065961E-2</v>
      </c>
      <c r="L366" s="28">
        <f t="shared" si="69"/>
        <v>0.42072962585644569</v>
      </c>
      <c r="M366" s="28">
        <f t="shared" si="70"/>
        <v>0.42392489700955427</v>
      </c>
      <c r="N366" s="29">
        <v>1.03007829072242E-2</v>
      </c>
      <c r="O366" s="29">
        <f t="shared" si="71"/>
        <v>0.42286653787673517</v>
      </c>
      <c r="P366" s="29">
        <f t="shared" si="72"/>
        <v>0.42572176922726485</v>
      </c>
      <c r="Q366" s="25" t="b">
        <f t="shared" si="73"/>
        <v>0</v>
      </c>
      <c r="R366" s="25" t="b">
        <f t="shared" si="74"/>
        <v>0</v>
      </c>
      <c r="S366" s="25" t="b">
        <f t="shared" si="75"/>
        <v>0</v>
      </c>
      <c r="T366" s="25" t="b">
        <f t="shared" si="76"/>
        <v>0</v>
      </c>
      <c r="U366" s="31" t="b">
        <f t="shared" si="77"/>
        <v>1</v>
      </c>
    </row>
    <row r="367" spans="1:21">
      <c r="A367" s="42">
        <v>33</v>
      </c>
      <c r="B367" s="26">
        <v>0.7</v>
      </c>
      <c r="C367" s="26">
        <v>0.3</v>
      </c>
      <c r="D367" s="27">
        <f t="shared" si="78"/>
        <v>0.39999999999999997</v>
      </c>
      <c r="E367" s="26">
        <v>2</v>
      </c>
      <c r="F367" s="43">
        <v>250</v>
      </c>
      <c r="G367" s="24" t="str">
        <f t="shared" ref="G367:G398" si="79">$I$4</f>
        <v>5% percentile</v>
      </c>
      <c r="H367" s="28">
        <v>0.44609615936699998</v>
      </c>
      <c r="I367" s="29">
        <v>0.44731012637500001</v>
      </c>
      <c r="J367" s="30">
        <f t="shared" si="68"/>
        <v>2.721312395342337E-3</v>
      </c>
      <c r="K367" s="28">
        <v>7.0609483583036802E-3</v>
      </c>
      <c r="L367" s="28">
        <f t="shared" si="69"/>
        <v>0.44413896433642025</v>
      </c>
      <c r="M367" s="28">
        <f t="shared" si="70"/>
        <v>0.44805335439757971</v>
      </c>
      <c r="N367" s="29">
        <v>6.79772275812731E-3</v>
      </c>
      <c r="O367" s="29">
        <f t="shared" si="71"/>
        <v>0.44542589375831199</v>
      </c>
      <c r="P367" s="29">
        <f t="shared" si="72"/>
        <v>0.44919435899168803</v>
      </c>
      <c r="Q367" s="25" t="b">
        <f t="shared" si="73"/>
        <v>0</v>
      </c>
      <c r="R367" s="25" t="b">
        <f t="shared" si="74"/>
        <v>0</v>
      </c>
      <c r="S367" s="25" t="b">
        <f t="shared" si="75"/>
        <v>0</v>
      </c>
      <c r="T367" s="25" t="b">
        <f t="shared" si="76"/>
        <v>1</v>
      </c>
      <c r="U367" s="31" t="b">
        <f t="shared" si="77"/>
        <v>0</v>
      </c>
    </row>
    <row r="368" spans="1:21">
      <c r="A368" s="42">
        <v>34</v>
      </c>
      <c r="B368" s="26">
        <v>0.7</v>
      </c>
      <c r="C368" s="26">
        <v>0.3</v>
      </c>
      <c r="D368" s="27">
        <f t="shared" si="78"/>
        <v>0.39999999999999997</v>
      </c>
      <c r="E368" s="26">
        <v>2</v>
      </c>
      <c r="F368" s="43">
        <v>500</v>
      </c>
      <c r="G368" s="24" t="str">
        <f t="shared" si="79"/>
        <v>5% percentile</v>
      </c>
      <c r="H368" s="28">
        <v>0.459348890974</v>
      </c>
      <c r="I368" s="29">
        <v>0.45978917701900002</v>
      </c>
      <c r="J368" s="30">
        <f t="shared" si="68"/>
        <v>9.5850028954339343E-4</v>
      </c>
      <c r="K368" s="28">
        <v>2.7886424050243899E-3</v>
      </c>
      <c r="L368" s="28">
        <f t="shared" si="69"/>
        <v>0.45812671455341569</v>
      </c>
      <c r="M368" s="28">
        <f t="shared" si="70"/>
        <v>0.46057106739458431</v>
      </c>
      <c r="N368" s="29">
        <v>2.6852008283377998E-3</v>
      </c>
      <c r="O368" s="29">
        <f t="shared" si="71"/>
        <v>0.45861233586826122</v>
      </c>
      <c r="P368" s="29">
        <f t="shared" si="72"/>
        <v>0.46096601816973881</v>
      </c>
      <c r="Q368" s="25" t="b">
        <f t="shared" si="73"/>
        <v>0</v>
      </c>
      <c r="R368" s="25" t="b">
        <f t="shared" si="74"/>
        <v>0</v>
      </c>
      <c r="S368" s="25" t="b">
        <f t="shared" si="75"/>
        <v>0</v>
      </c>
      <c r="T368" s="25" t="b">
        <f t="shared" si="76"/>
        <v>1</v>
      </c>
      <c r="U368" s="31" t="b">
        <f t="shared" si="77"/>
        <v>0</v>
      </c>
    </row>
    <row r="369" spans="1:21">
      <c r="A369" s="42">
        <v>35</v>
      </c>
      <c r="B369" s="26">
        <v>0.7</v>
      </c>
      <c r="C369" s="26">
        <v>0.3</v>
      </c>
      <c r="D369" s="27">
        <f t="shared" si="78"/>
        <v>0.39999999999999997</v>
      </c>
      <c r="E369" s="26">
        <v>2</v>
      </c>
      <c r="F369" s="43">
        <v>1000</v>
      </c>
      <c r="G369" s="24" t="str">
        <f t="shared" si="79"/>
        <v>5% percentile</v>
      </c>
      <c r="H369" s="28">
        <v>0.46913476065499998</v>
      </c>
      <c r="I369" s="29">
        <v>0.46925181180999997</v>
      </c>
      <c r="J369" s="30">
        <f t="shared" si="68"/>
        <v>2.4950433183967575E-4</v>
      </c>
      <c r="K369" s="28">
        <v>2.7225783472688701E-3</v>
      </c>
      <c r="L369" s="28">
        <f t="shared" si="69"/>
        <v>0.4667483155136436</v>
      </c>
      <c r="M369" s="28">
        <f t="shared" si="70"/>
        <v>0.47152120579635637</v>
      </c>
      <c r="N369" s="29">
        <v>2.3562441409385399E-3</v>
      </c>
      <c r="O369" s="29">
        <f t="shared" si="71"/>
        <v>0.46718647275827607</v>
      </c>
      <c r="P369" s="29">
        <f t="shared" si="72"/>
        <v>0.47131715086172388</v>
      </c>
      <c r="Q369" s="25" t="b">
        <f t="shared" si="73"/>
        <v>0</v>
      </c>
      <c r="R369" s="25" t="b">
        <f t="shared" si="74"/>
        <v>0</v>
      </c>
      <c r="S369" s="25" t="b">
        <f t="shared" si="75"/>
        <v>0</v>
      </c>
      <c r="T369" s="25" t="b">
        <f t="shared" si="76"/>
        <v>1</v>
      </c>
      <c r="U369" s="31" t="b">
        <f t="shared" si="77"/>
        <v>0</v>
      </c>
    </row>
    <row r="370" spans="1:21">
      <c r="A370" s="42">
        <v>36</v>
      </c>
      <c r="B370" s="26">
        <v>0.7</v>
      </c>
      <c r="C370" s="26">
        <v>0.3</v>
      </c>
      <c r="D370" s="27">
        <f t="shared" si="78"/>
        <v>0.39999999999999997</v>
      </c>
      <c r="E370" s="26">
        <v>10</v>
      </c>
      <c r="F370" s="43">
        <v>50</v>
      </c>
      <c r="G370" s="24" t="str">
        <f t="shared" si="79"/>
        <v>5% percentile</v>
      </c>
      <c r="H370" s="28">
        <v>0.39960518348399998</v>
      </c>
      <c r="I370" s="29">
        <v>0.40061003423699998</v>
      </c>
      <c r="J370" s="30">
        <f t="shared" si="68"/>
        <v>2.5146089053177437E-3</v>
      </c>
      <c r="K370" s="28">
        <v>1.6042086869331399E-2</v>
      </c>
      <c r="L370" s="28">
        <f t="shared" si="69"/>
        <v>0.39819903257176131</v>
      </c>
      <c r="M370" s="28">
        <f t="shared" si="70"/>
        <v>0.40101133439623865</v>
      </c>
      <c r="N370" s="29">
        <v>1.5470121556867399E-2</v>
      </c>
      <c r="O370" s="29">
        <f t="shared" si="71"/>
        <v>0.39925401829488344</v>
      </c>
      <c r="P370" s="29">
        <f t="shared" si="72"/>
        <v>0.40196605017911652</v>
      </c>
      <c r="Q370" s="25" t="b">
        <f t="shared" si="73"/>
        <v>0</v>
      </c>
      <c r="R370" s="25" t="b">
        <f t="shared" si="74"/>
        <v>0</v>
      </c>
      <c r="S370" s="25" t="b">
        <f t="shared" si="75"/>
        <v>0</v>
      </c>
      <c r="T370" s="25" t="b">
        <f t="shared" si="76"/>
        <v>1</v>
      </c>
      <c r="U370" s="31" t="b">
        <f t="shared" si="77"/>
        <v>0</v>
      </c>
    </row>
    <row r="371" spans="1:21">
      <c r="A371" s="42">
        <v>37</v>
      </c>
      <c r="B371" s="26">
        <v>0.7</v>
      </c>
      <c r="C371" s="26">
        <v>0.3</v>
      </c>
      <c r="D371" s="27">
        <f t="shared" si="78"/>
        <v>0.39999999999999997</v>
      </c>
      <c r="E371" s="26">
        <v>10</v>
      </c>
      <c r="F371" s="43">
        <v>100</v>
      </c>
      <c r="G371" s="24" t="str">
        <f t="shared" si="79"/>
        <v>5% percentile</v>
      </c>
      <c r="H371" s="28">
        <v>0.42443282148799999</v>
      </c>
      <c r="I371" s="29">
        <v>0.42509638699399999</v>
      </c>
      <c r="J371" s="30">
        <f t="shared" si="68"/>
        <v>1.5634170412967409E-3</v>
      </c>
      <c r="K371" s="28">
        <v>9.7507257087471495E-3</v>
      </c>
      <c r="L371" s="28">
        <f t="shared" si="69"/>
        <v>0.42308143985105157</v>
      </c>
      <c r="M371" s="28">
        <f t="shared" si="70"/>
        <v>0.42578420312494841</v>
      </c>
      <c r="N371" s="29">
        <v>9.5709398238106903E-3</v>
      </c>
      <c r="O371" s="29">
        <f t="shared" si="71"/>
        <v>0.42376992240945799</v>
      </c>
      <c r="P371" s="29">
        <f t="shared" si="72"/>
        <v>0.42642285157854198</v>
      </c>
      <c r="Q371" s="25" t="b">
        <f t="shared" si="73"/>
        <v>0</v>
      </c>
      <c r="R371" s="25" t="b">
        <f t="shared" si="74"/>
        <v>0</v>
      </c>
      <c r="S371" s="25" t="b">
        <f t="shared" si="75"/>
        <v>0</v>
      </c>
      <c r="T371" s="25" t="b">
        <f t="shared" si="76"/>
        <v>1</v>
      </c>
      <c r="U371" s="31" t="b">
        <f t="shared" si="77"/>
        <v>0</v>
      </c>
    </row>
    <row r="372" spans="1:21">
      <c r="A372" s="42">
        <v>38</v>
      </c>
      <c r="B372" s="26">
        <v>0.7</v>
      </c>
      <c r="C372" s="26">
        <v>0.3</v>
      </c>
      <c r="D372" s="27">
        <f t="shared" si="78"/>
        <v>0.39999999999999997</v>
      </c>
      <c r="E372" s="26">
        <v>10</v>
      </c>
      <c r="F372" s="43">
        <v>250</v>
      </c>
      <c r="G372" s="24" t="str">
        <f t="shared" si="79"/>
        <v>5% percentile</v>
      </c>
      <c r="H372" s="28">
        <v>0.44676978085399999</v>
      </c>
      <c r="I372" s="29">
        <v>0.446583775721</v>
      </c>
      <c r="J372" s="30">
        <f t="shared" si="68"/>
        <v>-4.1633329059194733E-4</v>
      </c>
      <c r="K372" s="28">
        <v>5.9753002511433303E-3</v>
      </c>
      <c r="L372" s="28">
        <f t="shared" si="69"/>
        <v>0.44511351212573402</v>
      </c>
      <c r="M372" s="28">
        <f t="shared" si="70"/>
        <v>0.44842604958226595</v>
      </c>
      <c r="N372" s="29">
        <v>6.08196537775396E-3</v>
      </c>
      <c r="O372" s="29">
        <f t="shared" si="71"/>
        <v>0.44489794092807178</v>
      </c>
      <c r="P372" s="29">
        <f t="shared" si="72"/>
        <v>0.44826961051392822</v>
      </c>
      <c r="Q372" s="25" t="b">
        <f t="shared" si="73"/>
        <v>0</v>
      </c>
      <c r="R372" s="25" t="b">
        <f t="shared" si="74"/>
        <v>1</v>
      </c>
      <c r="S372" s="25" t="b">
        <f t="shared" si="75"/>
        <v>0</v>
      </c>
      <c r="T372" s="25" t="b">
        <f t="shared" si="76"/>
        <v>0</v>
      </c>
      <c r="U372" s="31" t="b">
        <f t="shared" si="77"/>
        <v>0</v>
      </c>
    </row>
    <row r="373" spans="1:21">
      <c r="A373" s="42">
        <v>39</v>
      </c>
      <c r="B373" s="26">
        <v>0.7</v>
      </c>
      <c r="C373" s="26">
        <v>0.3</v>
      </c>
      <c r="D373" s="27">
        <f t="shared" si="78"/>
        <v>0.39999999999999997</v>
      </c>
      <c r="E373" s="26">
        <v>10</v>
      </c>
      <c r="F373" s="43">
        <v>500</v>
      </c>
      <c r="G373" s="24" t="str">
        <f t="shared" si="79"/>
        <v>5% percentile</v>
      </c>
      <c r="H373" s="28">
        <v>0.45950872386500002</v>
      </c>
      <c r="I373" s="29">
        <v>0.459687329167</v>
      </c>
      <c r="J373" s="30">
        <f t="shared" si="68"/>
        <v>3.8868751064767977E-4</v>
      </c>
      <c r="K373" s="28">
        <v>2.8773604846916E-3</v>
      </c>
      <c r="L373" s="28">
        <f t="shared" si="69"/>
        <v>0.45824766503164976</v>
      </c>
      <c r="M373" s="28">
        <f t="shared" si="70"/>
        <v>0.46076978269835028</v>
      </c>
      <c r="N373" s="29">
        <v>2.4604355035158501E-3</v>
      </c>
      <c r="O373" s="29">
        <f t="shared" si="71"/>
        <v>0.45860899576313741</v>
      </c>
      <c r="P373" s="29">
        <f t="shared" si="72"/>
        <v>0.4607656625708626</v>
      </c>
      <c r="Q373" s="25" t="b">
        <f t="shared" si="73"/>
        <v>0</v>
      </c>
      <c r="R373" s="25" t="b">
        <f t="shared" si="74"/>
        <v>0</v>
      </c>
      <c r="S373" s="25" t="b">
        <f t="shared" si="75"/>
        <v>0</v>
      </c>
      <c r="T373" s="25" t="b">
        <f t="shared" si="76"/>
        <v>1</v>
      </c>
      <c r="U373" s="31" t="b">
        <f t="shared" si="77"/>
        <v>0</v>
      </c>
    </row>
    <row r="374" spans="1:21">
      <c r="A374" s="42">
        <v>40</v>
      </c>
      <c r="B374" s="26">
        <v>0.7</v>
      </c>
      <c r="C374" s="26">
        <v>0.3</v>
      </c>
      <c r="D374" s="27">
        <f t="shared" si="78"/>
        <v>0.39999999999999997</v>
      </c>
      <c r="E374" s="26">
        <v>10</v>
      </c>
      <c r="F374" s="43">
        <v>1000</v>
      </c>
      <c r="G374" s="24" t="str">
        <f t="shared" si="79"/>
        <v>5% percentile</v>
      </c>
      <c r="H374" s="28">
        <v>0.46856723959199997</v>
      </c>
      <c r="I374" s="29">
        <v>0.46872703753799999</v>
      </c>
      <c r="J374" s="30">
        <f t="shared" si="68"/>
        <v>3.410352506486796E-4</v>
      </c>
      <c r="K374" s="28">
        <v>2.8291860864678099E-3</v>
      </c>
      <c r="L374" s="28">
        <f t="shared" si="69"/>
        <v>0.46608734864714724</v>
      </c>
      <c r="M374" s="28">
        <f t="shared" si="70"/>
        <v>0.47104713053685271</v>
      </c>
      <c r="N374" s="29">
        <v>3.0710417927144601E-3</v>
      </c>
      <c r="O374" s="29">
        <f t="shared" si="71"/>
        <v>0.46603515071958107</v>
      </c>
      <c r="P374" s="29">
        <f t="shared" si="72"/>
        <v>0.47141892435641891</v>
      </c>
      <c r="Q374" s="25" t="b">
        <f t="shared" si="73"/>
        <v>0</v>
      </c>
      <c r="R374" s="25" t="b">
        <f t="shared" si="74"/>
        <v>0</v>
      </c>
      <c r="S374" s="25" t="b">
        <f t="shared" si="75"/>
        <v>0</v>
      </c>
      <c r="T374" s="25" t="b">
        <f t="shared" si="76"/>
        <v>1</v>
      </c>
      <c r="U374" s="31" t="b">
        <f t="shared" si="77"/>
        <v>0</v>
      </c>
    </row>
    <row r="375" spans="1:21">
      <c r="A375" s="42">
        <v>41</v>
      </c>
      <c r="B375" s="26">
        <v>0.8</v>
      </c>
      <c r="C375" s="26">
        <v>0.4</v>
      </c>
      <c r="D375" s="27">
        <f t="shared" si="78"/>
        <v>0.4</v>
      </c>
      <c r="E375" s="26">
        <v>2</v>
      </c>
      <c r="F375" s="43">
        <v>50</v>
      </c>
      <c r="G375" s="24" t="str">
        <f t="shared" si="79"/>
        <v>5% percentile</v>
      </c>
      <c r="H375" s="28">
        <v>0.52385464542500004</v>
      </c>
      <c r="I375" s="29">
        <v>0.52871388127899999</v>
      </c>
      <c r="J375" s="30">
        <f t="shared" si="68"/>
        <v>9.2759239541680034E-3</v>
      </c>
      <c r="K375" s="28">
        <v>2.2843820824296202E-2</v>
      </c>
      <c r="L375" s="28">
        <f t="shared" si="69"/>
        <v>0.5218522962448251</v>
      </c>
      <c r="M375" s="28">
        <f t="shared" si="70"/>
        <v>0.52585699460517499</v>
      </c>
      <c r="N375" s="29">
        <v>1.9841766991355099E-2</v>
      </c>
      <c r="O375" s="29">
        <f t="shared" si="71"/>
        <v>0.52697467371937379</v>
      </c>
      <c r="P375" s="29">
        <f t="shared" si="72"/>
        <v>0.53045308883862619</v>
      </c>
      <c r="Q375" s="25" t="b">
        <f t="shared" si="73"/>
        <v>0</v>
      </c>
      <c r="R375" s="25" t="b">
        <f t="shared" si="74"/>
        <v>0</v>
      </c>
      <c r="S375" s="25" t="b">
        <f t="shared" si="75"/>
        <v>0</v>
      </c>
      <c r="T375" s="25" t="b">
        <f t="shared" si="76"/>
        <v>0</v>
      </c>
      <c r="U375" s="31" t="b">
        <f t="shared" si="77"/>
        <v>1</v>
      </c>
    </row>
    <row r="376" spans="1:21">
      <c r="A376" s="42">
        <v>42</v>
      </c>
      <c r="B376" s="26">
        <v>0.8</v>
      </c>
      <c r="C376" s="26">
        <v>0.4</v>
      </c>
      <c r="D376" s="27">
        <f t="shared" si="78"/>
        <v>0.4</v>
      </c>
      <c r="E376" s="26">
        <v>2</v>
      </c>
      <c r="F376" s="43">
        <v>100</v>
      </c>
      <c r="G376" s="24" t="str">
        <f t="shared" si="79"/>
        <v>5% percentile</v>
      </c>
      <c r="H376" s="28">
        <v>0.55810091126100003</v>
      </c>
      <c r="I376" s="29">
        <v>0.56091511863999999</v>
      </c>
      <c r="J376" s="30">
        <f t="shared" si="68"/>
        <v>5.0424704963147257E-3</v>
      </c>
      <c r="K376" s="28">
        <v>1.2816188256528801E-2</v>
      </c>
      <c r="L376" s="28">
        <f t="shared" si="69"/>
        <v>0.55632467819046971</v>
      </c>
      <c r="M376" s="28">
        <f t="shared" si="70"/>
        <v>0.55987714433153035</v>
      </c>
      <c r="N376" s="29">
        <v>1.13554392848464E-2</v>
      </c>
      <c r="O376" s="29">
        <f t="shared" si="71"/>
        <v>0.55934133504815331</v>
      </c>
      <c r="P376" s="29">
        <f t="shared" si="72"/>
        <v>0.56248890223184667</v>
      </c>
      <c r="Q376" s="25" t="b">
        <f t="shared" si="73"/>
        <v>0</v>
      </c>
      <c r="R376" s="25" t="b">
        <f t="shared" si="74"/>
        <v>0</v>
      </c>
      <c r="S376" s="25" t="b">
        <f t="shared" si="75"/>
        <v>0</v>
      </c>
      <c r="T376" s="25" t="b">
        <f t="shared" si="76"/>
        <v>0</v>
      </c>
      <c r="U376" s="31" t="b">
        <f t="shared" si="77"/>
        <v>1</v>
      </c>
    </row>
    <row r="377" spans="1:21">
      <c r="A377" s="42">
        <v>43</v>
      </c>
      <c r="B377" s="26">
        <v>0.8</v>
      </c>
      <c r="C377" s="26">
        <v>0.4</v>
      </c>
      <c r="D377" s="27">
        <f t="shared" si="78"/>
        <v>0.4</v>
      </c>
      <c r="E377" s="26">
        <v>2</v>
      </c>
      <c r="F377" s="43">
        <v>250</v>
      </c>
      <c r="G377" s="24" t="str">
        <f t="shared" si="79"/>
        <v>5% percentile</v>
      </c>
      <c r="H377" s="28">
        <v>0.58850625622399999</v>
      </c>
      <c r="I377" s="29">
        <v>0.58890881369899994</v>
      </c>
      <c r="J377" s="30">
        <f t="shared" si="68"/>
        <v>6.8403261773776383E-4</v>
      </c>
      <c r="K377" s="28">
        <v>6.91876276934389E-3</v>
      </c>
      <c r="L377" s="28">
        <f t="shared" si="69"/>
        <v>0.58658847302792338</v>
      </c>
      <c r="M377" s="28">
        <f t="shared" si="70"/>
        <v>0.5904240394200766</v>
      </c>
      <c r="N377" s="29">
        <v>6.9868749062989201E-3</v>
      </c>
      <c r="O377" s="29">
        <f t="shared" si="71"/>
        <v>0.58697215078178588</v>
      </c>
      <c r="P377" s="29">
        <f t="shared" si="72"/>
        <v>0.590845476616214</v>
      </c>
      <c r="Q377" s="25" t="b">
        <f t="shared" si="73"/>
        <v>0</v>
      </c>
      <c r="R377" s="25" t="b">
        <f t="shared" si="74"/>
        <v>0</v>
      </c>
      <c r="S377" s="25" t="b">
        <f t="shared" si="75"/>
        <v>0</v>
      </c>
      <c r="T377" s="25" t="b">
        <f t="shared" si="76"/>
        <v>1</v>
      </c>
      <c r="U377" s="31" t="b">
        <f t="shared" si="77"/>
        <v>0</v>
      </c>
    </row>
    <row r="378" spans="1:21">
      <c r="A378" s="42">
        <v>44</v>
      </c>
      <c r="B378" s="26">
        <v>0.8</v>
      </c>
      <c r="C378" s="26">
        <v>0.4</v>
      </c>
      <c r="D378" s="27">
        <f t="shared" si="78"/>
        <v>0.4</v>
      </c>
      <c r="E378" s="26">
        <v>2</v>
      </c>
      <c r="F378" s="43">
        <v>500</v>
      </c>
      <c r="G378" s="24" t="str">
        <f t="shared" si="79"/>
        <v>5% percentile</v>
      </c>
      <c r="H378" s="28">
        <v>0.60188770944299996</v>
      </c>
      <c r="I378" s="29">
        <v>0.60224841671600005</v>
      </c>
      <c r="J378" s="30">
        <f t="shared" si="68"/>
        <v>5.9929330229037078E-4</v>
      </c>
      <c r="K378" s="28">
        <v>3.9429239457298504E-3</v>
      </c>
      <c r="L378" s="28">
        <f t="shared" si="69"/>
        <v>0.60015964683233824</v>
      </c>
      <c r="M378" s="28">
        <f t="shared" si="70"/>
        <v>0.60361577205366168</v>
      </c>
      <c r="N378" s="29">
        <v>3.6289816296464399E-3</v>
      </c>
      <c r="O378" s="29">
        <f t="shared" si="71"/>
        <v>0.60065794539185446</v>
      </c>
      <c r="P378" s="29">
        <f t="shared" si="72"/>
        <v>0.60383888804014563</v>
      </c>
      <c r="Q378" s="25" t="b">
        <f t="shared" si="73"/>
        <v>0</v>
      </c>
      <c r="R378" s="25" t="b">
        <f t="shared" si="74"/>
        <v>0</v>
      </c>
      <c r="S378" s="25" t="b">
        <f t="shared" si="75"/>
        <v>0</v>
      </c>
      <c r="T378" s="25" t="b">
        <f t="shared" si="76"/>
        <v>1</v>
      </c>
      <c r="U378" s="31" t="b">
        <f t="shared" si="77"/>
        <v>0</v>
      </c>
    </row>
    <row r="379" spans="1:21">
      <c r="A379" s="42">
        <v>45</v>
      </c>
      <c r="B379" s="26">
        <v>0.8</v>
      </c>
      <c r="C379" s="26">
        <v>0.4</v>
      </c>
      <c r="D379" s="27">
        <f t="shared" si="78"/>
        <v>0.4</v>
      </c>
      <c r="E379" s="26">
        <v>2</v>
      </c>
      <c r="F379" s="43">
        <v>1000</v>
      </c>
      <c r="G379" s="24" t="str">
        <f t="shared" si="79"/>
        <v>5% percentile</v>
      </c>
      <c r="H379" s="28">
        <v>0.61477735062200001</v>
      </c>
      <c r="I379" s="29">
        <v>0.614813283865</v>
      </c>
      <c r="J379" s="30">
        <f t="shared" si="68"/>
        <v>5.8449197849663142E-5</v>
      </c>
      <c r="K379" s="28">
        <v>1.7777757300286899E-3</v>
      </c>
      <c r="L379" s="28">
        <f t="shared" si="69"/>
        <v>0.61321906148861138</v>
      </c>
      <c r="M379" s="28">
        <f t="shared" si="70"/>
        <v>0.61633563975538863</v>
      </c>
      <c r="N379" s="29">
        <v>1.9446379012294901E-3</v>
      </c>
      <c r="O379" s="29">
        <f t="shared" si="71"/>
        <v>0.61310873358980156</v>
      </c>
      <c r="P379" s="29">
        <f t="shared" si="72"/>
        <v>0.61651783414019845</v>
      </c>
      <c r="Q379" s="25" t="b">
        <f t="shared" si="73"/>
        <v>0</v>
      </c>
      <c r="R379" s="25" t="b">
        <f t="shared" si="74"/>
        <v>0</v>
      </c>
      <c r="S379" s="25" t="b">
        <f t="shared" si="75"/>
        <v>0</v>
      </c>
      <c r="T379" s="25" t="b">
        <f t="shared" si="76"/>
        <v>1</v>
      </c>
      <c r="U379" s="31" t="b">
        <f t="shared" si="77"/>
        <v>0</v>
      </c>
    </row>
    <row r="380" spans="1:21">
      <c r="A380" s="42">
        <v>46</v>
      </c>
      <c r="B380" s="26">
        <v>0.8</v>
      </c>
      <c r="C380" s="26">
        <v>0.4</v>
      </c>
      <c r="D380" s="27">
        <f t="shared" si="78"/>
        <v>0.4</v>
      </c>
      <c r="E380" s="26">
        <v>10</v>
      </c>
      <c r="F380" s="43">
        <v>50</v>
      </c>
      <c r="G380" s="24" t="str">
        <f t="shared" si="79"/>
        <v>5% percentile</v>
      </c>
      <c r="H380" s="28">
        <v>0.52887605131799997</v>
      </c>
      <c r="I380" s="29">
        <v>0.52992271702500005</v>
      </c>
      <c r="J380" s="30">
        <f t="shared" si="68"/>
        <v>1.9790378187700122E-3</v>
      </c>
      <c r="K380" s="28">
        <v>1.9653134112891799E-2</v>
      </c>
      <c r="L380" s="28">
        <f t="shared" si="69"/>
        <v>0.52715337815918406</v>
      </c>
      <c r="M380" s="28">
        <f t="shared" si="70"/>
        <v>0.53059872447681589</v>
      </c>
      <c r="N380" s="29">
        <v>1.9022983403302E-2</v>
      </c>
      <c r="O380" s="29">
        <f t="shared" si="71"/>
        <v>0.52825527901123437</v>
      </c>
      <c r="P380" s="29">
        <f t="shared" si="72"/>
        <v>0.53159015503876572</v>
      </c>
      <c r="Q380" s="25" t="b">
        <f t="shared" si="73"/>
        <v>0</v>
      </c>
      <c r="R380" s="25" t="b">
        <f t="shared" si="74"/>
        <v>0</v>
      </c>
      <c r="S380" s="25" t="b">
        <f t="shared" si="75"/>
        <v>0</v>
      </c>
      <c r="T380" s="25" t="b">
        <f t="shared" si="76"/>
        <v>1</v>
      </c>
      <c r="U380" s="31" t="b">
        <f t="shared" si="77"/>
        <v>0</v>
      </c>
    </row>
    <row r="381" spans="1:21">
      <c r="A381" s="42">
        <v>47</v>
      </c>
      <c r="B381" s="26">
        <v>0.8</v>
      </c>
      <c r="C381" s="26">
        <v>0.4</v>
      </c>
      <c r="D381" s="27">
        <f t="shared" si="78"/>
        <v>0.4</v>
      </c>
      <c r="E381" s="26">
        <v>10</v>
      </c>
      <c r="F381" s="43">
        <v>100</v>
      </c>
      <c r="G381" s="24" t="str">
        <f t="shared" si="79"/>
        <v>5% percentile</v>
      </c>
      <c r="H381" s="28">
        <v>0.56064757342399996</v>
      </c>
      <c r="I381" s="29">
        <v>0.56087147122299996</v>
      </c>
      <c r="J381" s="30">
        <f t="shared" si="68"/>
        <v>3.9935569083553125E-4</v>
      </c>
      <c r="K381" s="28">
        <v>1.25620321495059E-2</v>
      </c>
      <c r="L381" s="28">
        <f t="shared" si="69"/>
        <v>0.55890656459279375</v>
      </c>
      <c r="M381" s="28">
        <f t="shared" si="70"/>
        <v>0.56238858225520616</v>
      </c>
      <c r="N381" s="29">
        <v>1.19328715523254E-2</v>
      </c>
      <c r="O381" s="29">
        <f t="shared" si="71"/>
        <v>0.55921765960183922</v>
      </c>
      <c r="P381" s="29">
        <f t="shared" si="72"/>
        <v>0.5625252828441607</v>
      </c>
      <c r="Q381" s="25" t="b">
        <f t="shared" si="73"/>
        <v>0</v>
      </c>
      <c r="R381" s="25" t="b">
        <f t="shared" si="74"/>
        <v>0</v>
      </c>
      <c r="S381" s="25" t="b">
        <f t="shared" si="75"/>
        <v>0</v>
      </c>
      <c r="T381" s="25" t="b">
        <f t="shared" si="76"/>
        <v>1</v>
      </c>
      <c r="U381" s="31" t="b">
        <f t="shared" si="77"/>
        <v>0</v>
      </c>
    </row>
    <row r="382" spans="1:21">
      <c r="A382" s="42">
        <v>48</v>
      </c>
      <c r="B382" s="26">
        <v>0.8</v>
      </c>
      <c r="C382" s="26">
        <v>0.4</v>
      </c>
      <c r="D382" s="27">
        <f t="shared" si="78"/>
        <v>0.4</v>
      </c>
      <c r="E382" s="26">
        <v>10</v>
      </c>
      <c r="F382" s="43">
        <v>250</v>
      </c>
      <c r="G382" s="24" t="str">
        <f t="shared" si="79"/>
        <v>5% percentile</v>
      </c>
      <c r="H382" s="28">
        <v>0.59016355987299995</v>
      </c>
      <c r="I382" s="29">
        <v>0.59002523057300005</v>
      </c>
      <c r="J382" s="30">
        <f t="shared" si="68"/>
        <v>-2.3439146264753134E-4</v>
      </c>
      <c r="K382" s="28">
        <v>6.4061578136330299E-3</v>
      </c>
      <c r="L382" s="28">
        <f t="shared" si="69"/>
        <v>0.58838786352150252</v>
      </c>
      <c r="M382" s="28">
        <f t="shared" si="70"/>
        <v>0.59193925622449739</v>
      </c>
      <c r="N382" s="29">
        <v>6.2386549477560097E-3</v>
      </c>
      <c r="O382" s="29">
        <f t="shared" si="71"/>
        <v>0.58829596364713588</v>
      </c>
      <c r="P382" s="29">
        <f t="shared" si="72"/>
        <v>0.59175449749886422</v>
      </c>
      <c r="Q382" s="25" t="b">
        <f t="shared" si="73"/>
        <v>0</v>
      </c>
      <c r="R382" s="25" t="b">
        <f t="shared" si="74"/>
        <v>1</v>
      </c>
      <c r="S382" s="25" t="b">
        <f t="shared" si="75"/>
        <v>0</v>
      </c>
      <c r="T382" s="25" t="b">
        <f t="shared" si="76"/>
        <v>0</v>
      </c>
      <c r="U382" s="31" t="b">
        <f t="shared" si="77"/>
        <v>0</v>
      </c>
    </row>
    <row r="383" spans="1:21">
      <c r="A383" s="42">
        <v>49</v>
      </c>
      <c r="B383" s="26">
        <v>0.8</v>
      </c>
      <c r="C383" s="26">
        <v>0.4</v>
      </c>
      <c r="D383" s="27">
        <f t="shared" si="78"/>
        <v>0.4</v>
      </c>
      <c r="E383" s="26">
        <v>10</v>
      </c>
      <c r="F383" s="43">
        <v>500</v>
      </c>
      <c r="G383" s="24" t="str">
        <f t="shared" si="79"/>
        <v>5% percentile</v>
      </c>
      <c r="H383" s="28">
        <v>0.60421102724700004</v>
      </c>
      <c r="I383" s="29">
        <v>0.60426212872399998</v>
      </c>
      <c r="J383" s="30">
        <f t="shared" si="68"/>
        <v>8.4575545124977055E-5</v>
      </c>
      <c r="K383" s="28">
        <v>2.7589687740766202E-3</v>
      </c>
      <c r="L383" s="28">
        <f t="shared" si="69"/>
        <v>0.60300185586857968</v>
      </c>
      <c r="M383" s="28">
        <f t="shared" si="70"/>
        <v>0.6054201986254204</v>
      </c>
      <c r="N383" s="29">
        <v>3.0249833119877002E-3</v>
      </c>
      <c r="O383" s="29">
        <f t="shared" si="71"/>
        <v>0.60293637133398426</v>
      </c>
      <c r="P383" s="29">
        <f t="shared" si="72"/>
        <v>0.60558788611401571</v>
      </c>
      <c r="Q383" s="25" t="b">
        <f t="shared" si="73"/>
        <v>0</v>
      </c>
      <c r="R383" s="25" t="b">
        <f t="shared" si="74"/>
        <v>0</v>
      </c>
      <c r="S383" s="25" t="b">
        <f t="shared" si="75"/>
        <v>0</v>
      </c>
      <c r="T383" s="25" t="b">
        <f t="shared" si="76"/>
        <v>1</v>
      </c>
      <c r="U383" s="31" t="b">
        <f t="shared" si="77"/>
        <v>0</v>
      </c>
    </row>
    <row r="384" spans="1:21">
      <c r="A384" s="42">
        <v>50</v>
      </c>
      <c r="B384" s="26">
        <v>0.8</v>
      </c>
      <c r="C384" s="26">
        <v>0.4</v>
      </c>
      <c r="D384" s="27">
        <f t="shared" si="78"/>
        <v>0.4</v>
      </c>
      <c r="E384" s="26">
        <v>10</v>
      </c>
      <c r="F384" s="43">
        <v>1000</v>
      </c>
      <c r="G384" s="24" t="str">
        <f t="shared" si="79"/>
        <v>5% percentile</v>
      </c>
      <c r="H384" s="28">
        <v>0.61465489738099999</v>
      </c>
      <c r="I384" s="29">
        <v>0.61494338832399997</v>
      </c>
      <c r="J384" s="30">
        <f t="shared" si="68"/>
        <v>4.6935433888060604E-4</v>
      </c>
      <c r="K384" s="28">
        <v>2.3810715713635799E-3</v>
      </c>
      <c r="L384" s="28">
        <f t="shared" si="69"/>
        <v>0.61256779612699841</v>
      </c>
      <c r="M384" s="28">
        <f t="shared" si="70"/>
        <v>0.61674199863500156</v>
      </c>
      <c r="N384" s="29">
        <v>2.1477886523861801E-3</v>
      </c>
      <c r="O384" s="29">
        <f t="shared" si="71"/>
        <v>0.61306076856420899</v>
      </c>
      <c r="P384" s="29">
        <f t="shared" si="72"/>
        <v>0.61682600808379096</v>
      </c>
      <c r="Q384" s="25" t="b">
        <f t="shared" si="73"/>
        <v>0</v>
      </c>
      <c r="R384" s="25" t="b">
        <f t="shared" si="74"/>
        <v>0</v>
      </c>
      <c r="S384" s="25" t="b">
        <f t="shared" si="75"/>
        <v>0</v>
      </c>
      <c r="T384" s="25" t="b">
        <f t="shared" si="76"/>
        <v>1</v>
      </c>
      <c r="U384" s="31" t="b">
        <f t="shared" si="77"/>
        <v>0</v>
      </c>
    </row>
    <row r="385" spans="1:21">
      <c r="A385" s="42">
        <v>51</v>
      </c>
      <c r="B385" s="26">
        <v>0.9</v>
      </c>
      <c r="C385" s="26">
        <v>0.1</v>
      </c>
      <c r="D385" s="27">
        <f t="shared" si="78"/>
        <v>0.8</v>
      </c>
      <c r="E385" s="26">
        <v>2</v>
      </c>
      <c r="F385" s="43">
        <v>50</v>
      </c>
      <c r="G385" s="24" t="str">
        <f t="shared" si="79"/>
        <v>5% percentile</v>
      </c>
      <c r="H385" s="28">
        <v>0.61495389216399998</v>
      </c>
      <c r="I385" s="29">
        <v>0.626159870344</v>
      </c>
      <c r="J385" s="30">
        <f t="shared" si="68"/>
        <v>1.8222468908305627E-2</v>
      </c>
      <c r="K385" s="28">
        <v>4.1902917184451299E-2</v>
      </c>
      <c r="L385" s="28">
        <f t="shared" si="69"/>
        <v>0.61128093952982487</v>
      </c>
      <c r="M385" s="28">
        <f t="shared" si="70"/>
        <v>0.61862684479817509</v>
      </c>
      <c r="N385" s="29">
        <v>3.5498522913327502E-2</v>
      </c>
      <c r="O385" s="29">
        <f t="shared" si="71"/>
        <v>0.62304828761886666</v>
      </c>
      <c r="P385" s="29">
        <f t="shared" si="72"/>
        <v>0.62927145306913335</v>
      </c>
      <c r="Q385" s="25" t="b">
        <f t="shared" si="73"/>
        <v>0</v>
      </c>
      <c r="R385" s="25" t="b">
        <f t="shared" si="74"/>
        <v>0</v>
      </c>
      <c r="S385" s="25" t="b">
        <f t="shared" si="75"/>
        <v>0</v>
      </c>
      <c r="T385" s="25" t="b">
        <f t="shared" si="76"/>
        <v>0</v>
      </c>
      <c r="U385" s="31" t="b">
        <f t="shared" si="77"/>
        <v>1</v>
      </c>
    </row>
    <row r="386" spans="1:21">
      <c r="A386" s="42">
        <v>52</v>
      </c>
      <c r="B386" s="26">
        <v>0.9</v>
      </c>
      <c r="C386" s="26">
        <v>0.1</v>
      </c>
      <c r="D386" s="27">
        <f t="shared" si="78"/>
        <v>0.8</v>
      </c>
      <c r="E386" s="26">
        <v>2</v>
      </c>
      <c r="F386" s="43">
        <v>100</v>
      </c>
      <c r="G386" s="24" t="str">
        <f t="shared" si="79"/>
        <v>5% percentile</v>
      </c>
      <c r="H386" s="28">
        <v>0.67101360507200003</v>
      </c>
      <c r="I386" s="29">
        <v>0.67855085055999997</v>
      </c>
      <c r="J386" s="30">
        <f t="shared" si="68"/>
        <v>1.1232626925934228E-2</v>
      </c>
      <c r="K386" s="28">
        <v>2.5015147453343399E-2</v>
      </c>
      <c r="L386" s="28">
        <f t="shared" si="69"/>
        <v>0.66754668251425853</v>
      </c>
      <c r="M386" s="28">
        <f t="shared" si="70"/>
        <v>0.67448052762974153</v>
      </c>
      <c r="N386" s="29">
        <v>2.20249800077723E-2</v>
      </c>
      <c r="O386" s="29">
        <f t="shared" si="71"/>
        <v>0.67549834406707721</v>
      </c>
      <c r="P386" s="29">
        <f t="shared" si="72"/>
        <v>0.68160335705292274</v>
      </c>
      <c r="Q386" s="25" t="b">
        <f t="shared" si="73"/>
        <v>0</v>
      </c>
      <c r="R386" s="25" t="b">
        <f t="shared" si="74"/>
        <v>0</v>
      </c>
      <c r="S386" s="25" t="b">
        <f t="shared" si="75"/>
        <v>0</v>
      </c>
      <c r="T386" s="25" t="b">
        <f t="shared" si="76"/>
        <v>0</v>
      </c>
      <c r="U386" s="31" t="b">
        <f t="shared" si="77"/>
        <v>1</v>
      </c>
    </row>
    <row r="387" spans="1:21">
      <c r="A387" s="42">
        <v>53</v>
      </c>
      <c r="B387" s="26">
        <v>0.9</v>
      </c>
      <c r="C387" s="26">
        <v>0.1</v>
      </c>
      <c r="D387" s="27">
        <f t="shared" si="78"/>
        <v>0.8</v>
      </c>
      <c r="E387" s="26">
        <v>2</v>
      </c>
      <c r="F387" s="43">
        <v>250</v>
      </c>
      <c r="G387" s="24" t="str">
        <f t="shared" si="79"/>
        <v>5% percentile</v>
      </c>
      <c r="H387" s="28">
        <v>0.72140485537900001</v>
      </c>
      <c r="I387" s="29">
        <v>0.72297169649299997</v>
      </c>
      <c r="J387" s="30">
        <f t="shared" si="68"/>
        <v>2.1719303693579937E-3</v>
      </c>
      <c r="K387" s="28">
        <v>1.5784762713042199E-2</v>
      </c>
      <c r="L387" s="28">
        <f t="shared" si="69"/>
        <v>0.71702954237950545</v>
      </c>
      <c r="M387" s="28">
        <f t="shared" si="70"/>
        <v>0.72578016837849457</v>
      </c>
      <c r="N387" s="29">
        <v>1.2964911670935299E-2</v>
      </c>
      <c r="O387" s="29">
        <f t="shared" si="71"/>
        <v>0.71937800632467885</v>
      </c>
      <c r="P387" s="29">
        <f t="shared" si="72"/>
        <v>0.72656538666132109</v>
      </c>
      <c r="Q387" s="25" t="b">
        <f t="shared" si="73"/>
        <v>0</v>
      </c>
      <c r="R387" s="25" t="b">
        <f t="shared" si="74"/>
        <v>0</v>
      </c>
      <c r="S387" s="25" t="b">
        <f t="shared" si="75"/>
        <v>0</v>
      </c>
      <c r="T387" s="25" t="b">
        <f t="shared" si="76"/>
        <v>1</v>
      </c>
      <c r="U387" s="31" t="b">
        <f t="shared" si="77"/>
        <v>0</v>
      </c>
    </row>
    <row r="388" spans="1:21">
      <c r="A388" s="42">
        <v>54</v>
      </c>
      <c r="B388" s="26">
        <v>0.9</v>
      </c>
      <c r="C388" s="26">
        <v>0.1</v>
      </c>
      <c r="D388" s="27">
        <f t="shared" si="78"/>
        <v>0.8</v>
      </c>
      <c r="E388" s="26">
        <v>2</v>
      </c>
      <c r="F388" s="43">
        <v>500</v>
      </c>
      <c r="G388" s="24" t="str">
        <f t="shared" si="79"/>
        <v>5% percentile</v>
      </c>
      <c r="H388" s="28">
        <v>0.746109640553</v>
      </c>
      <c r="I388" s="29">
        <v>0.74716739466799997</v>
      </c>
      <c r="J388" s="30">
        <f t="shared" si="68"/>
        <v>1.4176925983907563E-3</v>
      </c>
      <c r="K388" s="28">
        <v>7.3170296759533203E-3</v>
      </c>
      <c r="L388" s="28">
        <f t="shared" si="69"/>
        <v>0.74290281090623234</v>
      </c>
      <c r="M388" s="28">
        <f t="shared" si="70"/>
        <v>0.74931647019976766</v>
      </c>
      <c r="N388" s="29">
        <v>7.9152820718777807E-3</v>
      </c>
      <c r="O388" s="29">
        <f t="shared" si="71"/>
        <v>0.74369836934833433</v>
      </c>
      <c r="P388" s="29">
        <f t="shared" si="72"/>
        <v>0.75063641998766562</v>
      </c>
      <c r="Q388" s="25" t="b">
        <f t="shared" si="73"/>
        <v>0</v>
      </c>
      <c r="R388" s="25" t="b">
        <f t="shared" si="74"/>
        <v>0</v>
      </c>
      <c r="S388" s="25" t="b">
        <f t="shared" si="75"/>
        <v>0</v>
      </c>
      <c r="T388" s="25" t="b">
        <f t="shared" si="76"/>
        <v>1</v>
      </c>
      <c r="U388" s="31" t="b">
        <f t="shared" si="77"/>
        <v>0</v>
      </c>
    </row>
    <row r="389" spans="1:21">
      <c r="A389" s="42">
        <v>55</v>
      </c>
      <c r="B389" s="26">
        <v>0.9</v>
      </c>
      <c r="C389" s="26">
        <v>0.1</v>
      </c>
      <c r="D389" s="27">
        <f t="shared" si="78"/>
        <v>0.8</v>
      </c>
      <c r="E389" s="26">
        <v>2</v>
      </c>
      <c r="F389" s="43">
        <v>1000</v>
      </c>
      <c r="G389" s="24" t="str">
        <f t="shared" si="79"/>
        <v>5% percentile</v>
      </c>
      <c r="H389" s="28">
        <v>0.76543341977099999</v>
      </c>
      <c r="I389" s="29">
        <v>0.76532267979400004</v>
      </c>
      <c r="J389" s="30">
        <f t="shared" si="68"/>
        <v>-1.446761718779964E-4</v>
      </c>
      <c r="K389" s="28">
        <v>3.6433430721776799E-3</v>
      </c>
      <c r="L389" s="28">
        <f t="shared" si="69"/>
        <v>0.76223988876330107</v>
      </c>
      <c r="M389" s="28">
        <f t="shared" si="70"/>
        <v>0.76862695077869891</v>
      </c>
      <c r="N389" s="29">
        <v>3.23579272679466E-3</v>
      </c>
      <c r="O389" s="29">
        <f t="shared" si="71"/>
        <v>0.76248638241470079</v>
      </c>
      <c r="P389" s="29">
        <f t="shared" si="72"/>
        <v>0.76815897717329928</v>
      </c>
      <c r="Q389" s="25" t="b">
        <f t="shared" si="73"/>
        <v>0</v>
      </c>
      <c r="R389" s="25" t="b">
        <f t="shared" si="74"/>
        <v>1</v>
      </c>
      <c r="S389" s="25" t="b">
        <f t="shared" si="75"/>
        <v>0</v>
      </c>
      <c r="T389" s="25" t="b">
        <f t="shared" si="76"/>
        <v>0</v>
      </c>
      <c r="U389" s="31" t="b">
        <f t="shared" si="77"/>
        <v>0</v>
      </c>
    </row>
    <row r="390" spans="1:21">
      <c r="A390" s="42">
        <v>56</v>
      </c>
      <c r="B390" s="26">
        <v>0.9</v>
      </c>
      <c r="C390" s="26">
        <v>0.1</v>
      </c>
      <c r="D390" s="27">
        <f t="shared" si="78"/>
        <v>0.8</v>
      </c>
      <c r="E390" s="26">
        <v>10</v>
      </c>
      <c r="F390" s="43">
        <v>50</v>
      </c>
      <c r="G390" s="24" t="str">
        <f t="shared" si="79"/>
        <v>5% percentile</v>
      </c>
      <c r="H390" s="28">
        <v>0.62764827194600004</v>
      </c>
      <c r="I390" s="29">
        <v>0.63020590199600002</v>
      </c>
      <c r="J390" s="30">
        <f t="shared" si="68"/>
        <v>4.0749415943903506E-3</v>
      </c>
      <c r="K390" s="28">
        <v>3.5528776865373299E-2</v>
      </c>
      <c r="L390" s="28">
        <f t="shared" si="69"/>
        <v>0.62453403734504687</v>
      </c>
      <c r="M390" s="28">
        <f t="shared" si="70"/>
        <v>0.63076250654695321</v>
      </c>
      <c r="N390" s="29">
        <v>3.4552696124885401E-2</v>
      </c>
      <c r="O390" s="29">
        <f t="shared" si="71"/>
        <v>0.62717722464422743</v>
      </c>
      <c r="P390" s="29">
        <f t="shared" si="72"/>
        <v>0.63323457934777261</v>
      </c>
      <c r="Q390" s="25" t="b">
        <f t="shared" si="73"/>
        <v>0</v>
      </c>
      <c r="R390" s="25" t="b">
        <f t="shared" si="74"/>
        <v>0</v>
      </c>
      <c r="S390" s="25" t="b">
        <f t="shared" si="75"/>
        <v>0</v>
      </c>
      <c r="T390" s="25" t="b">
        <f t="shared" si="76"/>
        <v>1</v>
      </c>
      <c r="U390" s="31" t="b">
        <f t="shared" si="77"/>
        <v>0</v>
      </c>
    </row>
    <row r="391" spans="1:21">
      <c r="A391" s="42">
        <v>57</v>
      </c>
      <c r="B391" s="26">
        <v>0.9</v>
      </c>
      <c r="C391" s="26">
        <v>0.1</v>
      </c>
      <c r="D391" s="27">
        <f t="shared" si="78"/>
        <v>0.8</v>
      </c>
      <c r="E391" s="26">
        <v>10</v>
      </c>
      <c r="F391" s="43">
        <v>100</v>
      </c>
      <c r="G391" s="24" t="str">
        <f t="shared" si="79"/>
        <v>5% percentile</v>
      </c>
      <c r="H391" s="28">
        <v>0.67643559341899995</v>
      </c>
      <c r="I391" s="29">
        <v>0.67848403525500001</v>
      </c>
      <c r="J391" s="30">
        <f t="shared" si="68"/>
        <v>3.0282880675251609E-3</v>
      </c>
      <c r="K391" s="28">
        <v>2.4101104017373001E-2</v>
      </c>
      <c r="L391" s="28">
        <f t="shared" si="69"/>
        <v>0.67309535081838567</v>
      </c>
      <c r="M391" s="28">
        <f t="shared" si="70"/>
        <v>0.67977583601961422</v>
      </c>
      <c r="N391" s="29">
        <v>2.38063559741085E-2</v>
      </c>
      <c r="O391" s="29">
        <f t="shared" si="71"/>
        <v>0.67518464264905198</v>
      </c>
      <c r="P391" s="29">
        <f t="shared" si="72"/>
        <v>0.68178342786094803</v>
      </c>
      <c r="Q391" s="25" t="b">
        <f t="shared" si="73"/>
        <v>0</v>
      </c>
      <c r="R391" s="25" t="b">
        <f t="shared" si="74"/>
        <v>0</v>
      </c>
      <c r="S391" s="25" t="b">
        <f t="shared" si="75"/>
        <v>0</v>
      </c>
      <c r="T391" s="25" t="b">
        <f t="shared" si="76"/>
        <v>1</v>
      </c>
      <c r="U391" s="31" t="b">
        <f t="shared" si="77"/>
        <v>0</v>
      </c>
    </row>
    <row r="392" spans="1:21">
      <c r="A392" s="42">
        <v>58</v>
      </c>
      <c r="B392" s="26">
        <v>0.9</v>
      </c>
      <c r="C392" s="26">
        <v>0.1</v>
      </c>
      <c r="D392" s="27">
        <f t="shared" si="78"/>
        <v>0.8</v>
      </c>
      <c r="E392" s="26">
        <v>10</v>
      </c>
      <c r="F392" s="43">
        <v>250</v>
      </c>
      <c r="G392" s="24" t="str">
        <f t="shared" si="79"/>
        <v>5% percentile</v>
      </c>
      <c r="H392" s="28">
        <v>0.72484264605199999</v>
      </c>
      <c r="I392" s="29">
        <v>0.725067345744</v>
      </c>
      <c r="J392" s="30">
        <f t="shared" si="68"/>
        <v>3.0999789157533624E-4</v>
      </c>
      <c r="K392" s="28">
        <v>1.30820609306413E-2</v>
      </c>
      <c r="L392" s="28">
        <f t="shared" si="69"/>
        <v>0.72121648376558678</v>
      </c>
      <c r="M392" s="28">
        <f t="shared" si="70"/>
        <v>0.72846880833841321</v>
      </c>
      <c r="N392" s="29">
        <v>1.2944423823059799E-2</v>
      </c>
      <c r="O392" s="29">
        <f t="shared" si="71"/>
        <v>0.72147933451737545</v>
      </c>
      <c r="P392" s="29">
        <f t="shared" si="72"/>
        <v>0.72865535697062456</v>
      </c>
      <c r="Q392" s="25" t="b">
        <f t="shared" si="73"/>
        <v>0</v>
      </c>
      <c r="R392" s="25" t="b">
        <f t="shared" si="74"/>
        <v>0</v>
      </c>
      <c r="S392" s="25" t="b">
        <f t="shared" si="75"/>
        <v>0</v>
      </c>
      <c r="T392" s="25" t="b">
        <f t="shared" si="76"/>
        <v>1</v>
      </c>
      <c r="U392" s="31" t="b">
        <f t="shared" si="77"/>
        <v>0</v>
      </c>
    </row>
    <row r="393" spans="1:21">
      <c r="A393" s="42">
        <v>59</v>
      </c>
      <c r="B393" s="26">
        <v>0.9</v>
      </c>
      <c r="C393" s="26">
        <v>0.1</v>
      </c>
      <c r="D393" s="27">
        <f t="shared" si="78"/>
        <v>0.8</v>
      </c>
      <c r="E393" s="26">
        <v>10</v>
      </c>
      <c r="F393" s="43">
        <v>500</v>
      </c>
      <c r="G393" s="24" t="str">
        <f t="shared" si="79"/>
        <v>5% percentile</v>
      </c>
      <c r="H393" s="28">
        <v>0.74871252725500004</v>
      </c>
      <c r="I393" s="29">
        <v>0.74867922008300003</v>
      </c>
      <c r="J393" s="30">
        <f t="shared" si="68"/>
        <v>-4.4485928560754341E-5</v>
      </c>
      <c r="K393" s="28">
        <v>6.4272145339977398E-3</v>
      </c>
      <c r="L393" s="28">
        <f t="shared" si="69"/>
        <v>0.7458956762886173</v>
      </c>
      <c r="M393" s="28">
        <f t="shared" si="70"/>
        <v>0.75152937822138277</v>
      </c>
      <c r="N393" s="29">
        <v>6.3916309634798997E-3</v>
      </c>
      <c r="O393" s="29">
        <f t="shared" si="71"/>
        <v>0.74587796430399911</v>
      </c>
      <c r="P393" s="29">
        <f t="shared" si="72"/>
        <v>0.75148047586200095</v>
      </c>
      <c r="Q393" s="25" t="b">
        <f t="shared" si="73"/>
        <v>0</v>
      </c>
      <c r="R393" s="25" t="b">
        <f t="shared" si="74"/>
        <v>1</v>
      </c>
      <c r="S393" s="25" t="b">
        <f t="shared" si="75"/>
        <v>0</v>
      </c>
      <c r="T393" s="25" t="b">
        <f t="shared" si="76"/>
        <v>0</v>
      </c>
      <c r="U393" s="31" t="b">
        <f t="shared" si="77"/>
        <v>0</v>
      </c>
    </row>
    <row r="394" spans="1:21">
      <c r="A394" s="42">
        <v>60</v>
      </c>
      <c r="B394" s="26">
        <v>0.9</v>
      </c>
      <c r="C394" s="26">
        <v>0.1</v>
      </c>
      <c r="D394" s="27">
        <f t="shared" si="78"/>
        <v>0.8</v>
      </c>
      <c r="E394" s="26">
        <v>10</v>
      </c>
      <c r="F394" s="43">
        <v>1000</v>
      </c>
      <c r="G394" s="24" t="str">
        <f t="shared" si="79"/>
        <v>5% percentile</v>
      </c>
      <c r="H394" s="28">
        <v>0.76669738720699998</v>
      </c>
      <c r="I394" s="29">
        <v>0.76705304436300004</v>
      </c>
      <c r="J394" s="30">
        <f t="shared" si="68"/>
        <v>4.6388205038193494E-4</v>
      </c>
      <c r="K394" s="28">
        <v>1.6560750160839999E-3</v>
      </c>
      <c r="L394" s="28">
        <f t="shared" si="69"/>
        <v>0.76524577345277323</v>
      </c>
      <c r="M394" s="28">
        <f t="shared" si="70"/>
        <v>0.76814900096122674</v>
      </c>
      <c r="N394" s="29">
        <v>1.26687010986762E-3</v>
      </c>
      <c r="O394" s="29">
        <f t="shared" si="71"/>
        <v>0.76594258375074398</v>
      </c>
      <c r="P394" s="29">
        <f t="shared" si="72"/>
        <v>0.7681635049752561</v>
      </c>
      <c r="Q394" s="25" t="b">
        <f t="shared" si="73"/>
        <v>0</v>
      </c>
      <c r="R394" s="25" t="b">
        <f t="shared" si="74"/>
        <v>0</v>
      </c>
      <c r="S394" s="25" t="b">
        <f t="shared" si="75"/>
        <v>0</v>
      </c>
      <c r="T394" s="25" t="b">
        <f t="shared" si="76"/>
        <v>1</v>
      </c>
      <c r="U394" s="31" t="b">
        <f t="shared" si="77"/>
        <v>0</v>
      </c>
    </row>
    <row r="395" spans="1:21">
      <c r="A395" s="42">
        <v>61</v>
      </c>
      <c r="B395" s="26">
        <v>1</v>
      </c>
      <c r="C395" s="26">
        <v>0</v>
      </c>
      <c r="D395" s="27">
        <f t="shared" si="78"/>
        <v>1</v>
      </c>
      <c r="E395" s="26">
        <v>2</v>
      </c>
      <c r="F395" s="43">
        <v>50</v>
      </c>
      <c r="G395" s="24" t="str">
        <f t="shared" si="79"/>
        <v>5% percentile</v>
      </c>
      <c r="H395" s="28">
        <v>0.73498865128299995</v>
      </c>
      <c r="I395" s="29">
        <v>0.77303358922099996</v>
      </c>
      <c r="J395" s="30">
        <f t="shared" si="68"/>
        <v>5.1762619560980397E-2</v>
      </c>
      <c r="K395" s="28">
        <v>6.1674900913324303E-2</v>
      </c>
      <c r="L395" s="28">
        <f t="shared" si="69"/>
        <v>0.72958260786184792</v>
      </c>
      <c r="M395" s="28">
        <f t="shared" si="70"/>
        <v>0.74039469470415198</v>
      </c>
      <c r="N395" s="29">
        <v>4.8740007373406898E-2</v>
      </c>
      <c r="O395" s="29">
        <f t="shared" si="71"/>
        <v>0.76876133920833745</v>
      </c>
      <c r="P395" s="29">
        <f t="shared" si="72"/>
        <v>0.77730583923366248</v>
      </c>
      <c r="Q395" s="25" t="b">
        <f t="shared" si="73"/>
        <v>0</v>
      </c>
      <c r="R395" s="25" t="b">
        <f t="shared" si="74"/>
        <v>0</v>
      </c>
      <c r="S395" s="25" t="b">
        <f t="shared" si="75"/>
        <v>0</v>
      </c>
      <c r="T395" s="25" t="b">
        <f t="shared" si="76"/>
        <v>0</v>
      </c>
      <c r="U395" s="31" t="b">
        <f t="shared" si="77"/>
        <v>1</v>
      </c>
    </row>
    <row r="396" spans="1:21">
      <c r="A396" s="42">
        <v>62</v>
      </c>
      <c r="B396" s="26">
        <v>1</v>
      </c>
      <c r="C396" s="26">
        <v>0</v>
      </c>
      <c r="D396" s="27">
        <f t="shared" si="78"/>
        <v>1</v>
      </c>
      <c r="E396" s="26">
        <v>2</v>
      </c>
      <c r="F396" s="43">
        <v>100</v>
      </c>
      <c r="G396" s="24" t="str">
        <f t="shared" si="79"/>
        <v>5% percentile</v>
      </c>
      <c r="H396" s="28">
        <v>0.81565646406699999</v>
      </c>
      <c r="I396" s="29">
        <v>0.84000554834899999</v>
      </c>
      <c r="J396" s="30">
        <f t="shared" si="68"/>
        <v>2.9852131816121924E-2</v>
      </c>
      <c r="K396" s="28">
        <v>3.4260246312730003E-2</v>
      </c>
      <c r="L396" s="28">
        <f t="shared" si="69"/>
        <v>0.8109082361784008</v>
      </c>
      <c r="M396" s="28">
        <f t="shared" si="70"/>
        <v>0.82040469195559917</v>
      </c>
      <c r="N396" s="29">
        <v>2.9195811488435499E-2</v>
      </c>
      <c r="O396" s="29">
        <f t="shared" si="71"/>
        <v>0.83595921531699946</v>
      </c>
      <c r="P396" s="29">
        <f t="shared" si="72"/>
        <v>0.84405188138100051</v>
      </c>
      <c r="Q396" s="25" t="b">
        <f t="shared" si="73"/>
        <v>0</v>
      </c>
      <c r="R396" s="25" t="b">
        <f t="shared" si="74"/>
        <v>0</v>
      </c>
      <c r="S396" s="25" t="b">
        <f t="shared" si="75"/>
        <v>0</v>
      </c>
      <c r="T396" s="25" t="b">
        <f t="shared" si="76"/>
        <v>0</v>
      </c>
      <c r="U396" s="31" t="b">
        <f t="shared" si="77"/>
        <v>1</v>
      </c>
    </row>
    <row r="397" spans="1:21">
      <c r="A397" s="42">
        <v>63</v>
      </c>
      <c r="B397" s="26">
        <v>1</v>
      </c>
      <c r="C397" s="26">
        <v>0</v>
      </c>
      <c r="D397" s="27">
        <f t="shared" si="78"/>
        <v>1</v>
      </c>
      <c r="E397" s="26">
        <v>2</v>
      </c>
      <c r="F397" s="43">
        <v>250</v>
      </c>
      <c r="G397" s="24" t="str">
        <f t="shared" si="79"/>
        <v>5% percentile</v>
      </c>
      <c r="H397" s="28">
        <v>0.881431557255</v>
      </c>
      <c r="I397" s="29">
        <v>0.89824209969900004</v>
      </c>
      <c r="J397" s="30">
        <f t="shared" si="68"/>
        <v>1.9071863612816754E-2</v>
      </c>
      <c r="K397" s="28">
        <v>2.1896498271497099E-2</v>
      </c>
      <c r="L397" s="28">
        <f t="shared" si="69"/>
        <v>0.8753621575894901</v>
      </c>
      <c r="M397" s="28">
        <f t="shared" si="70"/>
        <v>0.8875009569205099</v>
      </c>
      <c r="N397" s="29">
        <v>1.3478460857694699E-2</v>
      </c>
      <c r="O397" s="29">
        <f t="shared" si="71"/>
        <v>0.89450606095860619</v>
      </c>
      <c r="P397" s="29">
        <f t="shared" si="72"/>
        <v>0.90197813843939389</v>
      </c>
      <c r="Q397" s="25" t="b">
        <f t="shared" si="73"/>
        <v>0</v>
      </c>
      <c r="R397" s="25" t="b">
        <f t="shared" si="74"/>
        <v>0</v>
      </c>
      <c r="S397" s="25" t="b">
        <f t="shared" si="75"/>
        <v>0</v>
      </c>
      <c r="T397" s="25" t="b">
        <f t="shared" si="76"/>
        <v>0</v>
      </c>
      <c r="U397" s="31" t="b">
        <f t="shared" si="77"/>
        <v>1</v>
      </c>
    </row>
    <row r="398" spans="1:21">
      <c r="A398" s="42">
        <v>64</v>
      </c>
      <c r="B398" s="26">
        <v>1</v>
      </c>
      <c r="C398" s="26">
        <v>0</v>
      </c>
      <c r="D398" s="27">
        <f t="shared" si="78"/>
        <v>1</v>
      </c>
      <c r="E398" s="26">
        <v>2</v>
      </c>
      <c r="F398" s="43">
        <v>500</v>
      </c>
      <c r="G398" s="24" t="str">
        <f t="shared" si="79"/>
        <v>5% percentile</v>
      </c>
      <c r="H398" s="28">
        <v>0.92066811253000003</v>
      </c>
      <c r="I398" s="29">
        <v>0.93043741833799998</v>
      </c>
      <c r="J398" s="30">
        <f t="shared" si="68"/>
        <v>1.0611104778196189E-2</v>
      </c>
      <c r="K398" s="28">
        <v>7.2990392775641802E-3</v>
      </c>
      <c r="L398" s="28">
        <f t="shared" si="69"/>
        <v>0.91746916752296548</v>
      </c>
      <c r="M398" s="28">
        <f t="shared" si="70"/>
        <v>0.92386705753703457</v>
      </c>
      <c r="N398" s="29">
        <v>7.9883722651840194E-3</v>
      </c>
      <c r="O398" s="29">
        <f t="shared" si="71"/>
        <v>0.926936359828753</v>
      </c>
      <c r="P398" s="29">
        <f t="shared" si="72"/>
        <v>0.93393847684724696</v>
      </c>
      <c r="Q398" s="25" t="b">
        <f t="shared" si="73"/>
        <v>0</v>
      </c>
      <c r="R398" s="25" t="b">
        <f t="shared" si="74"/>
        <v>0</v>
      </c>
      <c r="S398" s="25" t="b">
        <f t="shared" si="75"/>
        <v>0</v>
      </c>
      <c r="T398" s="25" t="b">
        <f t="shared" si="76"/>
        <v>0</v>
      </c>
      <c r="U398" s="31" t="b">
        <f t="shared" si="77"/>
        <v>1</v>
      </c>
    </row>
    <row r="399" spans="1:21">
      <c r="A399" s="42">
        <v>65</v>
      </c>
      <c r="B399" s="26">
        <v>1</v>
      </c>
      <c r="C399" s="26">
        <v>0</v>
      </c>
      <c r="D399" s="27">
        <f t="shared" si="78"/>
        <v>1</v>
      </c>
      <c r="E399" s="26">
        <v>2</v>
      </c>
      <c r="F399" s="43">
        <v>1000</v>
      </c>
      <c r="G399" s="24" t="str">
        <f t="shared" ref="G399:G414" si="80">$I$4</f>
        <v>5% percentile</v>
      </c>
      <c r="H399" s="28">
        <v>0.94542255493799998</v>
      </c>
      <c r="I399" s="29">
        <v>0.95268782774299998</v>
      </c>
      <c r="J399" s="30">
        <f t="shared" ref="J399:J462" si="81">IF($H399=0,"-",($I399-$H399)/$H399)</f>
        <v>7.684683179021946E-3</v>
      </c>
      <c r="K399" s="28">
        <v>6.0144109497597999E-3</v>
      </c>
      <c r="L399" s="28">
        <f t="shared" ref="L399:L462" si="82">$H399-1.96*($K399/IF($F399&lt;=250,IF($F399&lt;=100,IF($F399&lt;=50,SQRT(500),SQRT(200)),SQRT(50)),IF($F399&lt;=500,SQRT(20),SQRT(5))))</f>
        <v>0.94015069130051343</v>
      </c>
      <c r="M399" s="28">
        <f t="shared" ref="M399:M462" si="83">$H399+1.96*($K399/IF($F399&lt;=250,IF($F399&lt;=100,IF($F399&lt;=50,SQRT(500),SQRT(200)),SQRT(50)),IF($F399&lt;=500,SQRT(20),SQRT(5))))</f>
        <v>0.95069441857548653</v>
      </c>
      <c r="N399" s="29">
        <v>6.7095480920306696E-3</v>
      </c>
      <c r="O399" s="29">
        <f t="shared" ref="O399:O462" si="84">$I399-1.96*($N399/IF($F399&lt;=250,IF($F399&lt;=100,IF($F399&lt;=50,SQRT(500),SQRT(200)),SQRT(50)),IF($F399&lt;=500,SQRT(20),SQRT(5))))</f>
        <v>0.94680664953522287</v>
      </c>
      <c r="P399" s="29">
        <f t="shared" ref="P399:P462" si="85">$I399+1.96*($N399/IF($F399&lt;=250,IF($F399&lt;=100,IF($F399&lt;=50,SQRT(500),SQRT(200)),SQRT(50)),IF($F399&lt;=500,SQRT(20),SQRT(5))))</f>
        <v>0.9585690059507771</v>
      </c>
      <c r="Q399" s="25" t="b">
        <f t="shared" ref="Q399:Q462" si="86">IF($I399&lt;$L399,TRUE,FALSE)</f>
        <v>0</v>
      </c>
      <c r="R399" s="25" t="b">
        <f t="shared" ref="R399:R462" si="87">IF(AND($I399&lt;$H399,$I399&gt;=$L399),TRUE,FALSE)</f>
        <v>0</v>
      </c>
      <c r="S399" s="25" t="b">
        <f t="shared" ref="S399:S462" si="88">IF($I399=$H399,TRUE,FALSE)</f>
        <v>0</v>
      </c>
      <c r="T399" s="25" t="b">
        <f t="shared" ref="T399:T462" si="89">IF(AND($I399&gt;$H399,$I399&lt;=$M399),TRUE,FALSE)</f>
        <v>0</v>
      </c>
      <c r="U399" s="31" t="b">
        <f t="shared" ref="U399:U462" si="90">IF($I399&gt;$M399,TRUE,FALSE)</f>
        <v>1</v>
      </c>
    </row>
    <row r="400" spans="1:21">
      <c r="A400" s="42">
        <v>66</v>
      </c>
      <c r="B400" s="26">
        <v>1</v>
      </c>
      <c r="C400" s="26">
        <v>0</v>
      </c>
      <c r="D400" s="27">
        <f t="shared" ref="D400:D414" si="91">$B400-$C400</f>
        <v>1</v>
      </c>
      <c r="E400" s="26">
        <v>10</v>
      </c>
      <c r="F400" s="43">
        <v>50</v>
      </c>
      <c r="G400" s="24" t="str">
        <f t="shared" si="80"/>
        <v>5% percentile</v>
      </c>
      <c r="H400" s="28">
        <v>0.76239184176700003</v>
      </c>
      <c r="I400" s="29">
        <v>0.77568877001400005</v>
      </c>
      <c r="J400" s="30">
        <f t="shared" si="81"/>
        <v>1.7441068383131763E-2</v>
      </c>
      <c r="K400" s="28">
        <v>4.98159435023693E-2</v>
      </c>
      <c r="L400" s="28">
        <f t="shared" si="82"/>
        <v>0.75802528179444428</v>
      </c>
      <c r="M400" s="28">
        <f t="shared" si="83"/>
        <v>0.76675840173955578</v>
      </c>
      <c r="N400" s="29">
        <v>4.6640195796550099E-2</v>
      </c>
      <c r="O400" s="29">
        <f t="shared" si="84"/>
        <v>0.7716005766012286</v>
      </c>
      <c r="P400" s="29">
        <f t="shared" si="85"/>
        <v>0.7797769634267715</v>
      </c>
      <c r="Q400" s="25" t="b">
        <f t="shared" si="86"/>
        <v>0</v>
      </c>
      <c r="R400" s="25" t="b">
        <f t="shared" si="87"/>
        <v>0</v>
      </c>
      <c r="S400" s="25" t="b">
        <f t="shared" si="88"/>
        <v>0</v>
      </c>
      <c r="T400" s="25" t="b">
        <f t="shared" si="89"/>
        <v>0</v>
      </c>
      <c r="U400" s="31" t="b">
        <f t="shared" si="90"/>
        <v>1</v>
      </c>
    </row>
    <row r="401" spans="1:21">
      <c r="A401" s="42">
        <v>67</v>
      </c>
      <c r="B401" s="26">
        <v>1</v>
      </c>
      <c r="C401" s="26">
        <v>0</v>
      </c>
      <c r="D401" s="27">
        <f t="shared" si="91"/>
        <v>1</v>
      </c>
      <c r="E401" s="26">
        <v>10</v>
      </c>
      <c r="F401" s="43">
        <v>100</v>
      </c>
      <c r="G401" s="24" t="str">
        <f t="shared" si="80"/>
        <v>5% percentile</v>
      </c>
      <c r="H401" s="28">
        <v>0.83945077862200002</v>
      </c>
      <c r="I401" s="29">
        <v>0.84612055776100004</v>
      </c>
      <c r="J401" s="30">
        <f t="shared" si="81"/>
        <v>7.945408246507071E-3</v>
      </c>
      <c r="K401" s="28">
        <v>3.0226299144057001E-2</v>
      </c>
      <c r="L401" s="28">
        <f t="shared" si="82"/>
        <v>0.83526162728739262</v>
      </c>
      <c r="M401" s="28">
        <f t="shared" si="83"/>
        <v>0.84363992995660742</v>
      </c>
      <c r="N401" s="29">
        <v>2.7132618135486598E-2</v>
      </c>
      <c r="O401" s="29">
        <f t="shared" si="84"/>
        <v>0.84236016873911024</v>
      </c>
      <c r="P401" s="29">
        <f t="shared" si="85"/>
        <v>0.84988094678288983</v>
      </c>
      <c r="Q401" s="25" t="b">
        <f t="shared" si="86"/>
        <v>0</v>
      </c>
      <c r="R401" s="25" t="b">
        <f t="shared" si="87"/>
        <v>0</v>
      </c>
      <c r="S401" s="25" t="b">
        <f t="shared" si="88"/>
        <v>0</v>
      </c>
      <c r="T401" s="25" t="b">
        <f t="shared" si="89"/>
        <v>0</v>
      </c>
      <c r="U401" s="31" t="b">
        <f t="shared" si="90"/>
        <v>1</v>
      </c>
    </row>
    <row r="402" spans="1:21">
      <c r="A402" s="42">
        <v>68</v>
      </c>
      <c r="B402" s="26">
        <v>1</v>
      </c>
      <c r="C402" s="26">
        <v>0</v>
      </c>
      <c r="D402" s="27">
        <f t="shared" si="91"/>
        <v>1</v>
      </c>
      <c r="E402" s="26">
        <v>10</v>
      </c>
      <c r="F402" s="43">
        <v>250</v>
      </c>
      <c r="G402" s="24" t="str">
        <f t="shared" si="80"/>
        <v>5% percentile</v>
      </c>
      <c r="H402" s="28">
        <v>0.898379980154</v>
      </c>
      <c r="I402" s="29">
        <v>0.90147982735599996</v>
      </c>
      <c r="J402" s="30">
        <f t="shared" si="81"/>
        <v>3.4504856190902501E-3</v>
      </c>
      <c r="K402" s="28">
        <v>1.6115394876940199E-2</v>
      </c>
      <c r="L402" s="28">
        <f t="shared" si="82"/>
        <v>0.89391302059439848</v>
      </c>
      <c r="M402" s="28">
        <f t="shared" si="83"/>
        <v>0.90284693971360153</v>
      </c>
      <c r="N402" s="29">
        <v>1.56355614165225E-2</v>
      </c>
      <c r="O402" s="29">
        <f t="shared" si="84"/>
        <v>0.89714587084592945</v>
      </c>
      <c r="P402" s="29">
        <f t="shared" si="85"/>
        <v>0.90581378386607048</v>
      </c>
      <c r="Q402" s="25" t="b">
        <f t="shared" si="86"/>
        <v>0</v>
      </c>
      <c r="R402" s="25" t="b">
        <f t="shared" si="87"/>
        <v>0</v>
      </c>
      <c r="S402" s="25" t="b">
        <f t="shared" si="88"/>
        <v>0</v>
      </c>
      <c r="T402" s="25" t="b">
        <f t="shared" si="89"/>
        <v>1</v>
      </c>
      <c r="U402" s="31" t="b">
        <f t="shared" si="90"/>
        <v>0</v>
      </c>
    </row>
    <row r="403" spans="1:21">
      <c r="A403" s="42">
        <v>69</v>
      </c>
      <c r="B403" s="26">
        <v>1</v>
      </c>
      <c r="C403" s="26">
        <v>0</v>
      </c>
      <c r="D403" s="27">
        <f t="shared" si="91"/>
        <v>1</v>
      </c>
      <c r="E403" s="26">
        <v>10</v>
      </c>
      <c r="F403" s="43">
        <v>500</v>
      </c>
      <c r="G403" s="24" t="str">
        <f t="shared" si="80"/>
        <v>5% percentile</v>
      </c>
      <c r="H403" s="28">
        <v>0.928920816441</v>
      </c>
      <c r="I403" s="29">
        <v>0.92987824988199996</v>
      </c>
      <c r="J403" s="30">
        <f t="shared" si="81"/>
        <v>1.030694354195019E-3</v>
      </c>
      <c r="K403" s="28">
        <v>8.3221378710563992E-3</v>
      </c>
      <c r="L403" s="28">
        <f t="shared" si="82"/>
        <v>0.92527347870542975</v>
      </c>
      <c r="M403" s="28">
        <f t="shared" si="83"/>
        <v>0.93256815417657024</v>
      </c>
      <c r="N403" s="29">
        <v>9.0875825565911606E-3</v>
      </c>
      <c r="O403" s="29">
        <f t="shared" si="84"/>
        <v>0.92589544122185485</v>
      </c>
      <c r="P403" s="29">
        <f t="shared" si="85"/>
        <v>0.93386105854214507</v>
      </c>
      <c r="Q403" s="25" t="b">
        <f t="shared" si="86"/>
        <v>0</v>
      </c>
      <c r="R403" s="25" t="b">
        <f t="shared" si="87"/>
        <v>0</v>
      </c>
      <c r="S403" s="25" t="b">
        <f t="shared" si="88"/>
        <v>0</v>
      </c>
      <c r="T403" s="25" t="b">
        <f t="shared" si="89"/>
        <v>1</v>
      </c>
      <c r="U403" s="31" t="b">
        <f t="shared" si="90"/>
        <v>0</v>
      </c>
    </row>
    <row r="404" spans="1:21">
      <c r="A404" s="42">
        <v>70</v>
      </c>
      <c r="B404" s="26">
        <v>1</v>
      </c>
      <c r="C404" s="26">
        <v>0</v>
      </c>
      <c r="D404" s="27">
        <f t="shared" si="91"/>
        <v>1</v>
      </c>
      <c r="E404" s="26">
        <v>10</v>
      </c>
      <c r="F404" s="43">
        <v>1000</v>
      </c>
      <c r="G404" s="24" t="str">
        <f t="shared" si="80"/>
        <v>5% percentile</v>
      </c>
      <c r="H404" s="28">
        <v>0.950330901394</v>
      </c>
      <c r="I404" s="29">
        <v>0.95321275245899995</v>
      </c>
      <c r="J404" s="30">
        <f t="shared" si="81"/>
        <v>3.0324711748009833E-3</v>
      </c>
      <c r="K404" s="28">
        <v>3.2561545836197999E-3</v>
      </c>
      <c r="L404" s="28">
        <f t="shared" si="82"/>
        <v>0.94747675606026527</v>
      </c>
      <c r="M404" s="28">
        <f t="shared" si="83"/>
        <v>0.95318504672773474</v>
      </c>
      <c r="N404" s="29">
        <v>3.2365615676435699E-3</v>
      </c>
      <c r="O404" s="29">
        <f t="shared" si="84"/>
        <v>0.95037578116098309</v>
      </c>
      <c r="P404" s="29">
        <f t="shared" si="85"/>
        <v>0.9560497237570168</v>
      </c>
      <c r="Q404" s="25" t="b">
        <f t="shared" si="86"/>
        <v>0</v>
      </c>
      <c r="R404" s="25" t="b">
        <f t="shared" si="87"/>
        <v>0</v>
      </c>
      <c r="S404" s="25" t="b">
        <f t="shared" si="88"/>
        <v>0</v>
      </c>
      <c r="T404" s="25" t="b">
        <f t="shared" si="89"/>
        <v>0</v>
      </c>
      <c r="U404" s="31" t="b">
        <f t="shared" si="90"/>
        <v>1</v>
      </c>
    </row>
    <row r="405" spans="1:21">
      <c r="A405" s="42">
        <v>71</v>
      </c>
      <c r="B405" s="26">
        <v>1</v>
      </c>
      <c r="C405" s="26">
        <v>0.9</v>
      </c>
      <c r="D405" s="27">
        <f t="shared" si="91"/>
        <v>9.9999999999999978E-2</v>
      </c>
      <c r="E405" s="26">
        <v>2</v>
      </c>
      <c r="F405" s="43">
        <v>50</v>
      </c>
      <c r="G405" s="24" t="str">
        <f t="shared" si="80"/>
        <v>5% percentile</v>
      </c>
      <c r="H405" s="28">
        <v>0.92179042043699999</v>
      </c>
      <c r="I405" s="29">
        <v>0.930588448555</v>
      </c>
      <c r="J405" s="30">
        <f t="shared" si="81"/>
        <v>9.5444994034859527E-3</v>
      </c>
      <c r="K405" s="28">
        <v>9.2656900871665501E-3</v>
      </c>
      <c r="L405" s="28">
        <f t="shared" si="82"/>
        <v>0.9209782468915807</v>
      </c>
      <c r="M405" s="28">
        <f t="shared" si="83"/>
        <v>0.92260259398241928</v>
      </c>
      <c r="N405" s="29">
        <v>7.7406775256655602E-3</v>
      </c>
      <c r="O405" s="29">
        <f t="shared" si="84"/>
        <v>0.9299099482543397</v>
      </c>
      <c r="P405" s="29">
        <f t="shared" si="85"/>
        <v>0.9312669488556603</v>
      </c>
      <c r="Q405" s="25" t="b">
        <f t="shared" si="86"/>
        <v>0</v>
      </c>
      <c r="R405" s="25" t="b">
        <f t="shared" si="87"/>
        <v>0</v>
      </c>
      <c r="S405" s="25" t="b">
        <f t="shared" si="88"/>
        <v>0</v>
      </c>
      <c r="T405" s="25" t="b">
        <f t="shared" si="89"/>
        <v>0</v>
      </c>
      <c r="U405" s="31" t="b">
        <f t="shared" si="90"/>
        <v>1</v>
      </c>
    </row>
    <row r="406" spans="1:21">
      <c r="A406" s="42">
        <v>72</v>
      </c>
      <c r="B406" s="26">
        <v>1</v>
      </c>
      <c r="C406" s="26">
        <v>0.9</v>
      </c>
      <c r="D406" s="27">
        <f t="shared" si="91"/>
        <v>9.9999999999999978E-2</v>
      </c>
      <c r="E406" s="26">
        <v>2</v>
      </c>
      <c r="F406" s="43">
        <v>100</v>
      </c>
      <c r="G406" s="24" t="str">
        <f t="shared" si="80"/>
        <v>5% percentile</v>
      </c>
      <c r="H406" s="28">
        <v>0.94608369758099997</v>
      </c>
      <c r="I406" s="29">
        <v>0.951786772133</v>
      </c>
      <c r="J406" s="30">
        <f t="shared" si="81"/>
        <v>6.0280866973841463E-3</v>
      </c>
      <c r="K406" s="28">
        <v>5.9989661616366499E-3</v>
      </c>
      <c r="L406" s="28">
        <f t="shared" si="82"/>
        <v>0.94525228328901156</v>
      </c>
      <c r="M406" s="28">
        <f t="shared" si="83"/>
        <v>0.94691511187298838</v>
      </c>
      <c r="N406" s="29">
        <v>5.3505268844772696E-3</v>
      </c>
      <c r="O406" s="29">
        <f t="shared" si="84"/>
        <v>0.95104522693978477</v>
      </c>
      <c r="P406" s="29">
        <f t="shared" si="85"/>
        <v>0.95252831732621523</v>
      </c>
      <c r="Q406" s="25" t="b">
        <f t="shared" si="86"/>
        <v>0</v>
      </c>
      <c r="R406" s="25" t="b">
        <f t="shared" si="87"/>
        <v>0</v>
      </c>
      <c r="S406" s="25" t="b">
        <f t="shared" si="88"/>
        <v>0</v>
      </c>
      <c r="T406" s="25" t="b">
        <f t="shared" si="89"/>
        <v>0</v>
      </c>
      <c r="U406" s="31" t="b">
        <f t="shared" si="90"/>
        <v>1</v>
      </c>
    </row>
    <row r="407" spans="1:21">
      <c r="A407" s="42">
        <v>73</v>
      </c>
      <c r="B407" s="26">
        <v>1</v>
      </c>
      <c r="C407" s="26">
        <v>0.9</v>
      </c>
      <c r="D407" s="27">
        <f t="shared" si="91"/>
        <v>9.9999999999999978E-2</v>
      </c>
      <c r="E407" s="26">
        <v>2</v>
      </c>
      <c r="F407" s="43">
        <v>250</v>
      </c>
      <c r="G407" s="24" t="str">
        <f t="shared" si="80"/>
        <v>5% percentile</v>
      </c>
      <c r="H407" s="28">
        <v>0.96671769165300003</v>
      </c>
      <c r="I407" s="29">
        <v>0.969196045994</v>
      </c>
      <c r="J407" s="30">
        <f t="shared" si="81"/>
        <v>2.5636795130563961E-3</v>
      </c>
      <c r="K407" s="28">
        <v>3.3564491570802998E-3</v>
      </c>
      <c r="L407" s="28">
        <f t="shared" si="82"/>
        <v>0.96578733141280571</v>
      </c>
      <c r="M407" s="28">
        <f t="shared" si="83"/>
        <v>0.96764805189319436</v>
      </c>
      <c r="N407" s="29">
        <v>2.4095063095228701E-3</v>
      </c>
      <c r="O407" s="29">
        <f t="shared" si="84"/>
        <v>0.96852816491969607</v>
      </c>
      <c r="P407" s="29">
        <f t="shared" si="85"/>
        <v>0.96986392706830393</v>
      </c>
      <c r="Q407" s="25" t="b">
        <f t="shared" si="86"/>
        <v>0</v>
      </c>
      <c r="R407" s="25" t="b">
        <f t="shared" si="87"/>
        <v>0</v>
      </c>
      <c r="S407" s="25" t="b">
        <f t="shared" si="88"/>
        <v>0</v>
      </c>
      <c r="T407" s="25" t="b">
        <f t="shared" si="89"/>
        <v>0</v>
      </c>
      <c r="U407" s="31" t="b">
        <f t="shared" si="90"/>
        <v>1</v>
      </c>
    </row>
    <row r="408" spans="1:21">
      <c r="A408" s="42">
        <v>74</v>
      </c>
      <c r="B408" s="26">
        <v>1</v>
      </c>
      <c r="C408" s="26">
        <v>0.9</v>
      </c>
      <c r="D408" s="27">
        <f t="shared" si="91"/>
        <v>9.9999999999999978E-2</v>
      </c>
      <c r="E408" s="26">
        <v>2</v>
      </c>
      <c r="F408" s="43">
        <v>500</v>
      </c>
      <c r="G408" s="24" t="str">
        <f t="shared" si="80"/>
        <v>5% percentile</v>
      </c>
      <c r="H408" s="28">
        <v>0.97695718868299997</v>
      </c>
      <c r="I408" s="29">
        <v>0.97825670198799997</v>
      </c>
      <c r="J408" s="30">
        <f t="shared" si="81"/>
        <v>1.3301640236168645E-3</v>
      </c>
      <c r="K408" s="28">
        <v>1.8518413507996401E-3</v>
      </c>
      <c r="L408" s="28">
        <f t="shared" si="82"/>
        <v>0.97614558342678914</v>
      </c>
      <c r="M408" s="28">
        <f t="shared" si="83"/>
        <v>0.97776879393921079</v>
      </c>
      <c r="N408" s="29">
        <v>1.93421092138338E-3</v>
      </c>
      <c r="O408" s="29">
        <f t="shared" si="84"/>
        <v>0.97740899667580494</v>
      </c>
      <c r="P408" s="29">
        <f t="shared" si="85"/>
        <v>0.97910440730019499</v>
      </c>
      <c r="Q408" s="25" t="b">
        <f t="shared" si="86"/>
        <v>0</v>
      </c>
      <c r="R408" s="25" t="b">
        <f t="shared" si="87"/>
        <v>0</v>
      </c>
      <c r="S408" s="25" t="b">
        <f t="shared" si="88"/>
        <v>0</v>
      </c>
      <c r="T408" s="25" t="b">
        <f t="shared" si="89"/>
        <v>0</v>
      </c>
      <c r="U408" s="31" t="b">
        <f t="shared" si="90"/>
        <v>1</v>
      </c>
    </row>
    <row r="409" spans="1:21">
      <c r="A409" s="42">
        <v>75</v>
      </c>
      <c r="B409" s="26">
        <v>1</v>
      </c>
      <c r="C409" s="26">
        <v>0.9</v>
      </c>
      <c r="D409" s="27">
        <f t="shared" si="91"/>
        <v>9.9999999999999978E-2</v>
      </c>
      <c r="E409" s="26">
        <v>2</v>
      </c>
      <c r="F409" s="43">
        <v>1000</v>
      </c>
      <c r="G409" s="24" t="str">
        <f t="shared" si="80"/>
        <v>5% percentile</v>
      </c>
      <c r="H409" s="28">
        <v>0.98343722468500006</v>
      </c>
      <c r="I409" s="29">
        <v>0.98502586727800001</v>
      </c>
      <c r="J409" s="30">
        <f t="shared" si="81"/>
        <v>1.6153980682486432E-3</v>
      </c>
      <c r="K409" s="28">
        <v>9.4887016572847195E-4</v>
      </c>
      <c r="L409" s="28">
        <f t="shared" si="82"/>
        <v>0.98260550331358298</v>
      </c>
      <c r="M409" s="28">
        <f t="shared" si="83"/>
        <v>0.98426894605641713</v>
      </c>
      <c r="N409" s="29">
        <v>5.8819727371681304E-4</v>
      </c>
      <c r="O409" s="29">
        <f t="shared" si="84"/>
        <v>0.98451028963542131</v>
      </c>
      <c r="P409" s="29">
        <f t="shared" si="85"/>
        <v>0.98554144492057871</v>
      </c>
      <c r="Q409" s="25" t="b">
        <f t="shared" si="86"/>
        <v>0</v>
      </c>
      <c r="R409" s="25" t="b">
        <f t="shared" si="87"/>
        <v>0</v>
      </c>
      <c r="S409" s="25" t="b">
        <f t="shared" si="88"/>
        <v>0</v>
      </c>
      <c r="T409" s="25" t="b">
        <f t="shared" si="89"/>
        <v>0</v>
      </c>
      <c r="U409" s="31" t="b">
        <f t="shared" si="90"/>
        <v>1</v>
      </c>
    </row>
    <row r="410" spans="1:21">
      <c r="A410" s="42">
        <v>76</v>
      </c>
      <c r="B410" s="26">
        <v>1</v>
      </c>
      <c r="C410" s="26">
        <v>0.9</v>
      </c>
      <c r="D410" s="27">
        <f t="shared" si="91"/>
        <v>9.9999999999999978E-2</v>
      </c>
      <c r="E410" s="26">
        <v>10</v>
      </c>
      <c r="F410" s="43">
        <v>50</v>
      </c>
      <c r="G410" s="24" t="str">
        <f t="shared" si="80"/>
        <v>5% percentile</v>
      </c>
      <c r="H410" s="28">
        <v>0.92951108573700003</v>
      </c>
      <c r="I410" s="29">
        <v>0.93223089762199995</v>
      </c>
      <c r="J410" s="30">
        <f t="shared" si="81"/>
        <v>2.9260671838501114E-3</v>
      </c>
      <c r="K410" s="28">
        <v>7.9702461249072896E-3</v>
      </c>
      <c r="L410" s="28">
        <f t="shared" si="82"/>
        <v>0.92881246286139829</v>
      </c>
      <c r="M410" s="28">
        <f t="shared" si="83"/>
        <v>0.93020970861260177</v>
      </c>
      <c r="N410" s="29">
        <v>7.4663563157613601E-3</v>
      </c>
      <c r="O410" s="29">
        <f t="shared" si="84"/>
        <v>0.93157644263556183</v>
      </c>
      <c r="P410" s="29">
        <f t="shared" si="85"/>
        <v>0.93288535260843808</v>
      </c>
      <c r="Q410" s="25" t="b">
        <f t="shared" si="86"/>
        <v>0</v>
      </c>
      <c r="R410" s="25" t="b">
        <f t="shared" si="87"/>
        <v>0</v>
      </c>
      <c r="S410" s="25" t="b">
        <f t="shared" si="88"/>
        <v>0</v>
      </c>
      <c r="T410" s="25" t="b">
        <f t="shared" si="89"/>
        <v>0</v>
      </c>
      <c r="U410" s="31" t="b">
        <f t="shared" si="90"/>
        <v>1</v>
      </c>
    </row>
    <row r="411" spans="1:21">
      <c r="A411" s="42">
        <v>77</v>
      </c>
      <c r="B411" s="26">
        <v>1</v>
      </c>
      <c r="C411" s="26">
        <v>0.9</v>
      </c>
      <c r="D411" s="27">
        <f t="shared" si="91"/>
        <v>9.9999999999999978E-2</v>
      </c>
      <c r="E411" s="26">
        <v>10</v>
      </c>
      <c r="F411" s="43">
        <v>100</v>
      </c>
      <c r="G411" s="24" t="str">
        <f t="shared" si="80"/>
        <v>5% percentile</v>
      </c>
      <c r="H411" s="28">
        <v>0.94905650540099995</v>
      </c>
      <c r="I411" s="29">
        <v>0.950778774647</v>
      </c>
      <c r="J411" s="30">
        <f t="shared" si="81"/>
        <v>1.8147172862719597E-3</v>
      </c>
      <c r="K411" s="28">
        <v>4.9414067895779297E-3</v>
      </c>
      <c r="L411" s="28">
        <f t="shared" si="82"/>
        <v>0.94837166136009565</v>
      </c>
      <c r="M411" s="28">
        <f t="shared" si="83"/>
        <v>0.94974134944190425</v>
      </c>
      <c r="N411" s="29">
        <v>4.6773012760987004E-3</v>
      </c>
      <c r="O411" s="29">
        <f t="shared" si="84"/>
        <v>0.95013053376280354</v>
      </c>
      <c r="P411" s="29">
        <f t="shared" si="85"/>
        <v>0.95142701553119646</v>
      </c>
      <c r="Q411" s="25" t="b">
        <f t="shared" si="86"/>
        <v>0</v>
      </c>
      <c r="R411" s="25" t="b">
        <f t="shared" si="87"/>
        <v>0</v>
      </c>
      <c r="S411" s="25" t="b">
        <f t="shared" si="88"/>
        <v>0</v>
      </c>
      <c r="T411" s="25" t="b">
        <f t="shared" si="89"/>
        <v>0</v>
      </c>
      <c r="U411" s="31" t="b">
        <f t="shared" si="90"/>
        <v>1</v>
      </c>
    </row>
    <row r="412" spans="1:21">
      <c r="A412" s="42">
        <v>78</v>
      </c>
      <c r="B412" s="26">
        <v>1</v>
      </c>
      <c r="C412" s="26">
        <v>0.9</v>
      </c>
      <c r="D412" s="27">
        <f t="shared" si="91"/>
        <v>9.9999999999999978E-2</v>
      </c>
      <c r="E412" s="26">
        <v>10</v>
      </c>
      <c r="F412" s="43">
        <v>250</v>
      </c>
      <c r="G412" s="24" t="str">
        <f t="shared" si="80"/>
        <v>5% percentile</v>
      </c>
      <c r="H412" s="28">
        <v>0.96916769347300002</v>
      </c>
      <c r="I412" s="29">
        <v>0.969911407171</v>
      </c>
      <c r="J412" s="30">
        <f t="shared" si="81"/>
        <v>7.673735959304234E-4</v>
      </c>
      <c r="K412" s="28">
        <v>2.6058513908667701E-3</v>
      </c>
      <c r="L412" s="28">
        <f t="shared" si="82"/>
        <v>0.96844538831881544</v>
      </c>
      <c r="M412" s="28">
        <f t="shared" si="83"/>
        <v>0.96988999862718461</v>
      </c>
      <c r="N412" s="29">
        <v>2.4132422133660001E-3</v>
      </c>
      <c r="O412" s="29">
        <f t="shared" si="84"/>
        <v>0.96924249055698308</v>
      </c>
      <c r="P412" s="29">
        <f t="shared" si="85"/>
        <v>0.97058032378501691</v>
      </c>
      <c r="Q412" s="25" t="b">
        <f t="shared" si="86"/>
        <v>0</v>
      </c>
      <c r="R412" s="25" t="b">
        <f t="shared" si="87"/>
        <v>0</v>
      </c>
      <c r="S412" s="25" t="b">
        <f t="shared" si="88"/>
        <v>0</v>
      </c>
      <c r="T412" s="25" t="b">
        <f t="shared" si="89"/>
        <v>0</v>
      </c>
      <c r="U412" s="31" t="b">
        <f t="shared" si="90"/>
        <v>1</v>
      </c>
    </row>
    <row r="413" spans="1:21">
      <c r="A413" s="42">
        <v>79</v>
      </c>
      <c r="B413" s="26">
        <v>1</v>
      </c>
      <c r="C413" s="26">
        <v>0.9</v>
      </c>
      <c r="D413" s="27">
        <f t="shared" si="91"/>
        <v>9.9999999999999978E-2</v>
      </c>
      <c r="E413" s="26">
        <v>10</v>
      </c>
      <c r="F413" s="43">
        <v>500</v>
      </c>
      <c r="G413" s="24" t="str">
        <f t="shared" si="80"/>
        <v>5% percentile</v>
      </c>
      <c r="H413" s="28">
        <v>0.97884702059600004</v>
      </c>
      <c r="I413" s="29">
        <v>0.97926956011900002</v>
      </c>
      <c r="J413" s="30">
        <f t="shared" si="81"/>
        <v>4.3167064322543526E-4</v>
      </c>
      <c r="K413" s="28">
        <v>1.6796918131565901E-3</v>
      </c>
      <c r="L413" s="28">
        <f t="shared" si="82"/>
        <v>0.97811086320120832</v>
      </c>
      <c r="M413" s="28">
        <f t="shared" si="83"/>
        <v>0.97958317799079175</v>
      </c>
      <c r="N413" s="29">
        <v>1.8169205371773101E-3</v>
      </c>
      <c r="O413" s="29">
        <f t="shared" si="84"/>
        <v>0.97847325958415465</v>
      </c>
      <c r="P413" s="29">
        <f t="shared" si="85"/>
        <v>0.98006586065384538</v>
      </c>
      <c r="Q413" s="25" t="b">
        <f t="shared" si="86"/>
        <v>0</v>
      </c>
      <c r="R413" s="25" t="b">
        <f t="shared" si="87"/>
        <v>0</v>
      </c>
      <c r="S413" s="25" t="b">
        <f t="shared" si="88"/>
        <v>0</v>
      </c>
      <c r="T413" s="25" t="b">
        <f t="shared" si="89"/>
        <v>1</v>
      </c>
      <c r="U413" s="31" t="b">
        <f t="shared" si="90"/>
        <v>0</v>
      </c>
    </row>
    <row r="414" spans="1:21" ht="15" thickBot="1">
      <c r="A414" s="44">
        <v>80</v>
      </c>
      <c r="B414" s="34">
        <v>1</v>
      </c>
      <c r="C414" s="34">
        <v>0.9</v>
      </c>
      <c r="D414" s="35">
        <f t="shared" si="91"/>
        <v>9.9999999999999978E-2</v>
      </c>
      <c r="E414" s="34">
        <v>10</v>
      </c>
      <c r="F414" s="45">
        <v>1000</v>
      </c>
      <c r="G414" s="32" t="str">
        <f t="shared" si="80"/>
        <v>5% percentile</v>
      </c>
      <c r="H414" s="36">
        <v>0.98467529834800005</v>
      </c>
      <c r="I414" s="37">
        <v>0.98499995197400003</v>
      </c>
      <c r="J414" s="38">
        <f t="shared" si="81"/>
        <v>3.2970627631733721E-4</v>
      </c>
      <c r="K414" s="36">
        <v>2.8707315056658301E-4</v>
      </c>
      <c r="L414" s="36">
        <f t="shared" si="82"/>
        <v>0.98442366763696076</v>
      </c>
      <c r="M414" s="36">
        <f t="shared" si="83"/>
        <v>0.98492692905903934</v>
      </c>
      <c r="N414" s="37">
        <v>5.8724278836295096E-4</v>
      </c>
      <c r="O414" s="37">
        <f t="shared" si="84"/>
        <v>0.98448521097472219</v>
      </c>
      <c r="P414" s="37">
        <f t="shared" si="85"/>
        <v>0.98551469297327787</v>
      </c>
      <c r="Q414" s="33" t="b">
        <f t="shared" si="86"/>
        <v>0</v>
      </c>
      <c r="R414" s="33" t="b">
        <f t="shared" si="87"/>
        <v>0</v>
      </c>
      <c r="S414" s="33" t="b">
        <f t="shared" si="88"/>
        <v>0</v>
      </c>
      <c r="T414" s="33" t="b">
        <f t="shared" si="89"/>
        <v>0</v>
      </c>
      <c r="U414" s="39" t="b">
        <f t="shared" si="90"/>
        <v>1</v>
      </c>
    </row>
    <row r="415" spans="1:21">
      <c r="A415" s="40">
        <v>1</v>
      </c>
      <c r="B415" s="18">
        <v>0.1</v>
      </c>
      <c r="C415" s="18">
        <v>0</v>
      </c>
      <c r="D415" s="19">
        <f>$B415-$C415</f>
        <v>0.1</v>
      </c>
      <c r="E415" s="18">
        <v>2</v>
      </c>
      <c r="F415" s="41">
        <v>50</v>
      </c>
      <c r="G415" s="16" t="str">
        <f t="shared" ref="G415:G446" si="92">$J$4</f>
        <v>10% percentile</v>
      </c>
      <c r="H415" s="20">
        <v>6.8999832326199998E-3</v>
      </c>
      <c r="I415" s="21">
        <v>7.04440462102E-3</v>
      </c>
      <c r="J415" s="22">
        <f t="shared" si="81"/>
        <v>2.0930686862721801E-2</v>
      </c>
      <c r="K415" s="20">
        <v>7.2793341196410503E-4</v>
      </c>
      <c r="L415" s="20">
        <f t="shared" si="82"/>
        <v>6.8361770558039922E-3</v>
      </c>
      <c r="M415" s="20">
        <f t="shared" si="83"/>
        <v>6.9637894094360074E-3</v>
      </c>
      <c r="N415" s="21">
        <v>7.3338558980233796E-4</v>
      </c>
      <c r="O415" s="21">
        <f t="shared" si="84"/>
        <v>6.9801205397453416E-3</v>
      </c>
      <c r="P415" s="21">
        <f t="shared" si="85"/>
        <v>7.1086887022946584E-3</v>
      </c>
      <c r="Q415" s="17" t="b">
        <f t="shared" si="86"/>
        <v>0</v>
      </c>
      <c r="R415" s="17" t="b">
        <f t="shared" si="87"/>
        <v>0</v>
      </c>
      <c r="S415" s="17" t="b">
        <f t="shared" si="88"/>
        <v>0</v>
      </c>
      <c r="T415" s="17" t="b">
        <f t="shared" si="89"/>
        <v>0</v>
      </c>
      <c r="U415" s="23" t="b">
        <f t="shared" si="90"/>
        <v>1</v>
      </c>
    </row>
    <row r="416" spans="1:21">
      <c r="A416" s="42">
        <v>2</v>
      </c>
      <c r="B416" s="26">
        <v>0.1</v>
      </c>
      <c r="C416" s="26">
        <v>0</v>
      </c>
      <c r="D416" s="27">
        <f t="shared" ref="D416:D479" si="93">$B416-$C416</f>
        <v>0.1</v>
      </c>
      <c r="E416" s="26">
        <v>2</v>
      </c>
      <c r="F416" s="43">
        <v>100</v>
      </c>
      <c r="G416" s="24" t="str">
        <f t="shared" si="92"/>
        <v>10% percentile</v>
      </c>
      <c r="H416" s="28">
        <v>7.8937857323000005E-3</v>
      </c>
      <c r="I416" s="29">
        <v>7.9690931355899993E-3</v>
      </c>
      <c r="J416" s="30">
        <f t="shared" si="81"/>
        <v>9.5400870816462566E-3</v>
      </c>
      <c r="K416" s="28">
        <v>4.0578276762167498E-4</v>
      </c>
      <c r="L416" s="28">
        <f t="shared" si="82"/>
        <v>7.8375471099519107E-3</v>
      </c>
      <c r="M416" s="28">
        <f t="shared" si="83"/>
        <v>7.9500243546480904E-3</v>
      </c>
      <c r="N416" s="29">
        <v>3.99322070412814E-4</v>
      </c>
      <c r="O416" s="29">
        <f t="shared" si="84"/>
        <v>7.9137499201921944E-3</v>
      </c>
      <c r="P416" s="29">
        <f t="shared" si="85"/>
        <v>8.0244363509878042E-3</v>
      </c>
      <c r="Q416" s="25" t="b">
        <f t="shared" si="86"/>
        <v>0</v>
      </c>
      <c r="R416" s="25" t="b">
        <f t="shared" si="87"/>
        <v>0</v>
      </c>
      <c r="S416" s="25" t="b">
        <f t="shared" si="88"/>
        <v>0</v>
      </c>
      <c r="T416" s="25" t="b">
        <f t="shared" si="89"/>
        <v>0</v>
      </c>
      <c r="U416" s="31" t="b">
        <f t="shared" si="90"/>
        <v>1</v>
      </c>
    </row>
    <row r="417" spans="1:21">
      <c r="A417" s="42">
        <v>3</v>
      </c>
      <c r="B417" s="26">
        <v>0.1</v>
      </c>
      <c r="C417" s="26">
        <v>0</v>
      </c>
      <c r="D417" s="27">
        <f t="shared" si="93"/>
        <v>0.1</v>
      </c>
      <c r="E417" s="26">
        <v>2</v>
      </c>
      <c r="F417" s="43">
        <v>250</v>
      </c>
      <c r="G417" s="24" t="str">
        <f t="shared" si="92"/>
        <v>10% percentile</v>
      </c>
      <c r="H417" s="28">
        <v>8.7590751642299992E-3</v>
      </c>
      <c r="I417" s="29">
        <v>8.78886202156E-3</v>
      </c>
      <c r="J417" s="30">
        <f t="shared" si="81"/>
        <v>3.400685206086974E-3</v>
      </c>
      <c r="K417" s="28">
        <v>2.36105880693567E-4</v>
      </c>
      <c r="L417" s="28">
        <f t="shared" si="82"/>
        <v>8.6936299530579533E-3</v>
      </c>
      <c r="M417" s="28">
        <f t="shared" si="83"/>
        <v>8.8245203754020451E-3</v>
      </c>
      <c r="N417" s="29">
        <v>2.0845391916521E-4</v>
      </c>
      <c r="O417" s="29">
        <f t="shared" si="84"/>
        <v>8.7310815430757995E-3</v>
      </c>
      <c r="P417" s="29">
        <f t="shared" si="85"/>
        <v>8.8466425000442005E-3</v>
      </c>
      <c r="Q417" s="25" t="b">
        <f t="shared" si="86"/>
        <v>0</v>
      </c>
      <c r="R417" s="25" t="b">
        <f t="shared" si="87"/>
        <v>0</v>
      </c>
      <c r="S417" s="25" t="b">
        <f t="shared" si="88"/>
        <v>0</v>
      </c>
      <c r="T417" s="25" t="b">
        <f t="shared" si="89"/>
        <v>1</v>
      </c>
      <c r="U417" s="31" t="b">
        <f t="shared" si="90"/>
        <v>0</v>
      </c>
    </row>
    <row r="418" spans="1:21">
      <c r="A418" s="42">
        <v>4</v>
      </c>
      <c r="B418" s="26">
        <v>0.1</v>
      </c>
      <c r="C418" s="26">
        <v>0</v>
      </c>
      <c r="D418" s="27">
        <f t="shared" si="93"/>
        <v>0.1</v>
      </c>
      <c r="E418" s="26">
        <v>2</v>
      </c>
      <c r="F418" s="43">
        <v>500</v>
      </c>
      <c r="G418" s="24" t="str">
        <f t="shared" si="92"/>
        <v>10% percentile</v>
      </c>
      <c r="H418" s="28">
        <v>9.1238529333300001E-3</v>
      </c>
      <c r="I418" s="29">
        <v>9.1478227895800002E-3</v>
      </c>
      <c r="J418" s="30">
        <f t="shared" si="81"/>
        <v>2.627163811730982E-3</v>
      </c>
      <c r="K418" s="28">
        <v>9.0650998682008504E-5</v>
      </c>
      <c r="L418" s="28">
        <f t="shared" si="82"/>
        <v>9.0841233814548828E-3</v>
      </c>
      <c r="M418" s="28">
        <f t="shared" si="83"/>
        <v>9.1635824852051174E-3</v>
      </c>
      <c r="N418" s="29">
        <v>8.7266472832338402E-5</v>
      </c>
      <c r="O418" s="29">
        <f t="shared" si="84"/>
        <v>9.1095765715596896E-3</v>
      </c>
      <c r="P418" s="29">
        <f t="shared" si="85"/>
        <v>9.1860690076003108E-3</v>
      </c>
      <c r="Q418" s="25" t="b">
        <f t="shared" si="86"/>
        <v>0</v>
      </c>
      <c r="R418" s="25" t="b">
        <f t="shared" si="87"/>
        <v>0</v>
      </c>
      <c r="S418" s="25" t="b">
        <f t="shared" si="88"/>
        <v>0</v>
      </c>
      <c r="T418" s="25" t="b">
        <f t="shared" si="89"/>
        <v>1</v>
      </c>
      <c r="U418" s="31" t="b">
        <f t="shared" si="90"/>
        <v>0</v>
      </c>
    </row>
    <row r="419" spans="1:21">
      <c r="A419" s="42">
        <v>5</v>
      </c>
      <c r="B419" s="26">
        <v>0.1</v>
      </c>
      <c r="C419" s="26">
        <v>0</v>
      </c>
      <c r="D419" s="27">
        <f t="shared" si="93"/>
        <v>0.1</v>
      </c>
      <c r="E419" s="26">
        <v>2</v>
      </c>
      <c r="F419" s="43">
        <v>1000</v>
      </c>
      <c r="G419" s="24" t="str">
        <f t="shared" si="92"/>
        <v>10% percentile</v>
      </c>
      <c r="H419" s="28">
        <v>9.3805039206799994E-3</v>
      </c>
      <c r="I419" s="29">
        <v>9.3852619010900001E-3</v>
      </c>
      <c r="J419" s="30">
        <f t="shared" si="81"/>
        <v>5.0722012913522341E-4</v>
      </c>
      <c r="K419" s="28">
        <v>7.0194384492510095E-5</v>
      </c>
      <c r="L419" s="28">
        <f t="shared" si="82"/>
        <v>9.318975829857308E-3</v>
      </c>
      <c r="M419" s="28">
        <f t="shared" si="83"/>
        <v>9.4420320115026907E-3</v>
      </c>
      <c r="N419" s="29">
        <v>6.4574969744946096E-5</v>
      </c>
      <c r="O419" s="29">
        <f t="shared" si="84"/>
        <v>9.3286594444680817E-3</v>
      </c>
      <c r="P419" s="29">
        <f t="shared" si="85"/>
        <v>9.4418643577119186E-3</v>
      </c>
      <c r="Q419" s="25" t="b">
        <f t="shared" si="86"/>
        <v>0</v>
      </c>
      <c r="R419" s="25" t="b">
        <f t="shared" si="87"/>
        <v>0</v>
      </c>
      <c r="S419" s="25" t="b">
        <f t="shared" si="88"/>
        <v>0</v>
      </c>
      <c r="T419" s="25" t="b">
        <f t="shared" si="89"/>
        <v>1</v>
      </c>
      <c r="U419" s="31" t="b">
        <f t="shared" si="90"/>
        <v>0</v>
      </c>
    </row>
    <row r="420" spans="1:21">
      <c r="A420" s="42">
        <v>6</v>
      </c>
      <c r="B420" s="26">
        <v>0.1</v>
      </c>
      <c r="C420" s="26">
        <v>0</v>
      </c>
      <c r="D420" s="27">
        <f t="shared" si="93"/>
        <v>0.1</v>
      </c>
      <c r="E420" s="26">
        <v>10</v>
      </c>
      <c r="F420" s="43">
        <v>50</v>
      </c>
      <c r="G420" s="24" t="str">
        <f t="shared" si="92"/>
        <v>10% percentile</v>
      </c>
      <c r="H420" s="28">
        <v>7.4926699141800003E-3</v>
      </c>
      <c r="I420" s="29">
        <v>7.5237450273400001E-3</v>
      </c>
      <c r="J420" s="30">
        <f t="shared" si="81"/>
        <v>4.1474018628779629E-3</v>
      </c>
      <c r="K420" s="28">
        <v>5.6452663186717705E-4</v>
      </c>
      <c r="L420" s="28">
        <f t="shared" si="82"/>
        <v>7.4431869731606112E-3</v>
      </c>
      <c r="M420" s="28">
        <f t="shared" si="83"/>
        <v>7.5421528551993895E-3</v>
      </c>
      <c r="N420" s="29">
        <v>5.5824938985475701E-4</v>
      </c>
      <c r="O420" s="29">
        <f t="shared" si="84"/>
        <v>7.4748123108427699E-3</v>
      </c>
      <c r="P420" s="29">
        <f t="shared" si="85"/>
        <v>7.5726777438372304E-3</v>
      </c>
      <c r="Q420" s="25" t="b">
        <f t="shared" si="86"/>
        <v>0</v>
      </c>
      <c r="R420" s="25" t="b">
        <f t="shared" si="87"/>
        <v>0</v>
      </c>
      <c r="S420" s="25" t="b">
        <f t="shared" si="88"/>
        <v>0</v>
      </c>
      <c r="T420" s="25" t="b">
        <f t="shared" si="89"/>
        <v>1</v>
      </c>
      <c r="U420" s="31" t="b">
        <f t="shared" si="90"/>
        <v>0</v>
      </c>
    </row>
    <row r="421" spans="1:21">
      <c r="A421" s="42">
        <v>7</v>
      </c>
      <c r="B421" s="26">
        <v>0.1</v>
      </c>
      <c r="C421" s="26">
        <v>0</v>
      </c>
      <c r="D421" s="27">
        <f t="shared" si="93"/>
        <v>0.1</v>
      </c>
      <c r="E421" s="26">
        <v>10</v>
      </c>
      <c r="F421" s="43">
        <v>100</v>
      </c>
      <c r="G421" s="24" t="str">
        <f t="shared" si="92"/>
        <v>10% percentile</v>
      </c>
      <c r="H421" s="28">
        <v>8.2420778502100001E-3</v>
      </c>
      <c r="I421" s="29">
        <v>8.2554074204899998E-3</v>
      </c>
      <c r="J421" s="30">
        <f t="shared" si="81"/>
        <v>1.6172584780499381E-3</v>
      </c>
      <c r="K421" s="28">
        <v>3.4007680245416499E-4</v>
      </c>
      <c r="L421" s="28">
        <f t="shared" si="82"/>
        <v>8.1949456100346429E-3</v>
      </c>
      <c r="M421" s="28">
        <f t="shared" si="83"/>
        <v>8.2892100903853572E-3</v>
      </c>
      <c r="N421" s="29">
        <v>3.2976336203964198E-4</v>
      </c>
      <c r="O421" s="29">
        <f t="shared" si="84"/>
        <v>8.2097045502309198E-3</v>
      </c>
      <c r="P421" s="29">
        <f t="shared" si="85"/>
        <v>8.3011102907490798E-3</v>
      </c>
      <c r="Q421" s="25" t="b">
        <f t="shared" si="86"/>
        <v>0</v>
      </c>
      <c r="R421" s="25" t="b">
        <f t="shared" si="87"/>
        <v>0</v>
      </c>
      <c r="S421" s="25" t="b">
        <f t="shared" si="88"/>
        <v>0</v>
      </c>
      <c r="T421" s="25" t="b">
        <f t="shared" si="89"/>
        <v>1</v>
      </c>
      <c r="U421" s="31" t="b">
        <f t="shared" si="90"/>
        <v>0</v>
      </c>
    </row>
    <row r="422" spans="1:21">
      <c r="A422" s="42">
        <v>8</v>
      </c>
      <c r="B422" s="26">
        <v>0.1</v>
      </c>
      <c r="C422" s="26">
        <v>0</v>
      </c>
      <c r="D422" s="27">
        <f t="shared" si="93"/>
        <v>0.1</v>
      </c>
      <c r="E422" s="26">
        <v>10</v>
      </c>
      <c r="F422" s="43">
        <v>250</v>
      </c>
      <c r="G422" s="24" t="str">
        <f t="shared" si="92"/>
        <v>10% percentile</v>
      </c>
      <c r="H422" s="28">
        <v>8.9001868230899998E-3</v>
      </c>
      <c r="I422" s="29">
        <v>8.9057517171700004E-3</v>
      </c>
      <c r="J422" s="30">
        <f t="shared" si="81"/>
        <v>6.2525587278273965E-4</v>
      </c>
      <c r="K422" s="28">
        <v>1.9623840300169999E-4</v>
      </c>
      <c r="L422" s="28">
        <f t="shared" si="82"/>
        <v>8.8457923129372455E-3</v>
      </c>
      <c r="M422" s="28">
        <f t="shared" si="83"/>
        <v>8.9545813332427542E-3</v>
      </c>
      <c r="N422" s="29">
        <v>1.97066910498219E-4</v>
      </c>
      <c r="O422" s="29">
        <f t="shared" si="84"/>
        <v>8.8511275564557776E-3</v>
      </c>
      <c r="P422" s="29">
        <f t="shared" si="85"/>
        <v>8.9603758778842232E-3</v>
      </c>
      <c r="Q422" s="25" t="b">
        <f t="shared" si="86"/>
        <v>0</v>
      </c>
      <c r="R422" s="25" t="b">
        <f t="shared" si="87"/>
        <v>0</v>
      </c>
      <c r="S422" s="25" t="b">
        <f t="shared" si="88"/>
        <v>0</v>
      </c>
      <c r="T422" s="25" t="b">
        <f t="shared" si="89"/>
        <v>1</v>
      </c>
      <c r="U422" s="31" t="b">
        <f t="shared" si="90"/>
        <v>0</v>
      </c>
    </row>
    <row r="423" spans="1:21">
      <c r="A423" s="42">
        <v>9</v>
      </c>
      <c r="B423" s="26">
        <v>0.1</v>
      </c>
      <c r="C423" s="26">
        <v>0</v>
      </c>
      <c r="D423" s="27">
        <f t="shared" si="93"/>
        <v>0.1</v>
      </c>
      <c r="E423" s="26">
        <v>10</v>
      </c>
      <c r="F423" s="43">
        <v>500</v>
      </c>
      <c r="G423" s="24" t="str">
        <f t="shared" si="92"/>
        <v>10% percentile</v>
      </c>
      <c r="H423" s="28">
        <v>9.1853320800800008E-3</v>
      </c>
      <c r="I423" s="29">
        <v>9.1851733876699999E-3</v>
      </c>
      <c r="J423" s="30">
        <f t="shared" si="81"/>
        <v>-1.7276719950617564E-5</v>
      </c>
      <c r="K423" s="28">
        <v>9.5740343886298698E-5</v>
      </c>
      <c r="L423" s="28">
        <f t="shared" si="82"/>
        <v>9.1433720243246832E-3</v>
      </c>
      <c r="M423" s="28">
        <f t="shared" si="83"/>
        <v>9.2272921358353185E-3</v>
      </c>
      <c r="N423" s="29">
        <v>9.6066103040987795E-5</v>
      </c>
      <c r="O423" s="29">
        <f t="shared" si="84"/>
        <v>9.1430705616703037E-3</v>
      </c>
      <c r="P423" s="29">
        <f t="shared" si="85"/>
        <v>9.2272762136696961E-3</v>
      </c>
      <c r="Q423" s="25" t="b">
        <f t="shared" si="86"/>
        <v>0</v>
      </c>
      <c r="R423" s="25" t="b">
        <f t="shared" si="87"/>
        <v>1</v>
      </c>
      <c r="S423" s="25" t="b">
        <f t="shared" si="88"/>
        <v>0</v>
      </c>
      <c r="T423" s="25" t="b">
        <f t="shared" si="89"/>
        <v>0</v>
      </c>
      <c r="U423" s="31" t="b">
        <f t="shared" si="90"/>
        <v>0</v>
      </c>
    </row>
    <row r="424" spans="1:21">
      <c r="A424" s="42">
        <v>10</v>
      </c>
      <c r="B424" s="26">
        <v>0.1</v>
      </c>
      <c r="C424" s="26">
        <v>0</v>
      </c>
      <c r="D424" s="27">
        <f t="shared" si="93"/>
        <v>0.1</v>
      </c>
      <c r="E424" s="26">
        <v>10</v>
      </c>
      <c r="F424" s="43">
        <v>1000</v>
      </c>
      <c r="G424" s="24" t="str">
        <f t="shared" si="92"/>
        <v>10% percentile</v>
      </c>
      <c r="H424" s="28">
        <v>9.4576584792800001E-3</v>
      </c>
      <c r="I424" s="29">
        <v>9.4573037675799998E-3</v>
      </c>
      <c r="J424" s="30">
        <f t="shared" si="81"/>
        <v>-3.7505234596640366E-5</v>
      </c>
      <c r="K424" s="28">
        <v>3.2007827279207297E-5</v>
      </c>
      <c r="L424" s="28">
        <f t="shared" si="82"/>
        <v>9.4296023816575151E-3</v>
      </c>
      <c r="M424" s="28">
        <f t="shared" si="83"/>
        <v>9.4857145769024851E-3</v>
      </c>
      <c r="N424" s="29">
        <v>3.2035889629785699E-5</v>
      </c>
      <c r="O424" s="29">
        <f t="shared" si="84"/>
        <v>9.4292230722227022E-3</v>
      </c>
      <c r="P424" s="29">
        <f t="shared" si="85"/>
        <v>9.4853844629372974E-3</v>
      </c>
      <c r="Q424" s="25" t="b">
        <f t="shared" si="86"/>
        <v>0</v>
      </c>
      <c r="R424" s="25" t="b">
        <f t="shared" si="87"/>
        <v>1</v>
      </c>
      <c r="S424" s="25" t="b">
        <f t="shared" si="88"/>
        <v>0</v>
      </c>
      <c r="T424" s="25" t="b">
        <f t="shared" si="89"/>
        <v>0</v>
      </c>
      <c r="U424" s="31" t="b">
        <f t="shared" si="90"/>
        <v>0</v>
      </c>
    </row>
    <row r="425" spans="1:21">
      <c r="A425" s="42">
        <v>11</v>
      </c>
      <c r="B425" s="26">
        <v>0.55000000000000004</v>
      </c>
      <c r="C425" s="26">
        <v>0.45</v>
      </c>
      <c r="D425" s="27">
        <f t="shared" si="93"/>
        <v>0.10000000000000003</v>
      </c>
      <c r="E425" s="26">
        <v>2</v>
      </c>
      <c r="F425" s="43">
        <v>50</v>
      </c>
      <c r="G425" s="24" t="str">
        <f t="shared" si="92"/>
        <v>10% percentile</v>
      </c>
      <c r="H425" s="28">
        <v>0.27070291127500001</v>
      </c>
      <c r="I425" s="29">
        <v>0.27138928753300001</v>
      </c>
      <c r="J425" s="30">
        <f t="shared" si="81"/>
        <v>2.5355333445332882E-3</v>
      </c>
      <c r="K425" s="28">
        <v>4.6395041366157604E-3</v>
      </c>
      <c r="L425" s="28">
        <f t="shared" si="82"/>
        <v>0.27029624080705056</v>
      </c>
      <c r="M425" s="28">
        <f t="shared" si="83"/>
        <v>0.27110958174294947</v>
      </c>
      <c r="N425" s="29">
        <v>4.3517718715637603E-3</v>
      </c>
      <c r="O425" s="29">
        <f t="shared" si="84"/>
        <v>0.27100783791008642</v>
      </c>
      <c r="P425" s="29">
        <f t="shared" si="85"/>
        <v>0.2717707371559136</v>
      </c>
      <c r="Q425" s="25" t="b">
        <f t="shared" si="86"/>
        <v>0</v>
      </c>
      <c r="R425" s="25" t="b">
        <f t="shared" si="87"/>
        <v>0</v>
      </c>
      <c r="S425" s="25" t="b">
        <f t="shared" si="88"/>
        <v>0</v>
      </c>
      <c r="T425" s="25" t="b">
        <f t="shared" si="89"/>
        <v>0</v>
      </c>
      <c r="U425" s="31" t="b">
        <f t="shared" si="90"/>
        <v>1</v>
      </c>
    </row>
    <row r="426" spans="1:21">
      <c r="A426" s="42">
        <v>12</v>
      </c>
      <c r="B426" s="26">
        <v>0.55000000000000004</v>
      </c>
      <c r="C426" s="26">
        <v>0.45</v>
      </c>
      <c r="D426" s="27">
        <f t="shared" si="93"/>
        <v>0.10000000000000003</v>
      </c>
      <c r="E426" s="26">
        <v>2</v>
      </c>
      <c r="F426" s="43">
        <v>100</v>
      </c>
      <c r="G426" s="24" t="str">
        <f t="shared" si="92"/>
        <v>10% percentile</v>
      </c>
      <c r="H426" s="28">
        <v>0.28005506204199998</v>
      </c>
      <c r="I426" s="29">
        <v>0.28035932375099998</v>
      </c>
      <c r="J426" s="30">
        <f t="shared" si="81"/>
        <v>1.0864353130470017E-3</v>
      </c>
      <c r="K426" s="28">
        <v>2.9481829570167399E-3</v>
      </c>
      <c r="L426" s="28">
        <f t="shared" si="82"/>
        <v>0.27964646473042731</v>
      </c>
      <c r="M426" s="28">
        <f t="shared" si="83"/>
        <v>0.28046365935357265</v>
      </c>
      <c r="N426" s="29">
        <v>2.88991257382545E-3</v>
      </c>
      <c r="O426" s="29">
        <f t="shared" si="84"/>
        <v>0.2799588023025143</v>
      </c>
      <c r="P426" s="29">
        <f t="shared" si="85"/>
        <v>0.28075984519948566</v>
      </c>
      <c r="Q426" s="25" t="b">
        <f t="shared" si="86"/>
        <v>0</v>
      </c>
      <c r="R426" s="25" t="b">
        <f t="shared" si="87"/>
        <v>0</v>
      </c>
      <c r="S426" s="25" t="b">
        <f t="shared" si="88"/>
        <v>0</v>
      </c>
      <c r="T426" s="25" t="b">
        <f t="shared" si="89"/>
        <v>1</v>
      </c>
      <c r="U426" s="31" t="b">
        <f t="shared" si="90"/>
        <v>0</v>
      </c>
    </row>
    <row r="427" spans="1:21">
      <c r="A427" s="42">
        <v>13</v>
      </c>
      <c r="B427" s="26">
        <v>0.55000000000000004</v>
      </c>
      <c r="C427" s="26">
        <v>0.45</v>
      </c>
      <c r="D427" s="27">
        <f t="shared" si="93"/>
        <v>0.10000000000000003</v>
      </c>
      <c r="E427" s="26">
        <v>2</v>
      </c>
      <c r="F427" s="43">
        <v>250</v>
      </c>
      <c r="G427" s="24" t="str">
        <f t="shared" si="92"/>
        <v>10% percentile</v>
      </c>
      <c r="H427" s="28">
        <v>0.28876850691599998</v>
      </c>
      <c r="I427" s="29">
        <v>0.28874799794</v>
      </c>
      <c r="J427" s="30">
        <f t="shared" si="81"/>
        <v>-7.1022204668404388E-5</v>
      </c>
      <c r="K427" s="28">
        <v>1.6950233451583901E-3</v>
      </c>
      <c r="L427" s="28">
        <f t="shared" si="82"/>
        <v>0.28829867041536061</v>
      </c>
      <c r="M427" s="28">
        <f t="shared" si="83"/>
        <v>0.28923834341663934</v>
      </c>
      <c r="N427" s="29">
        <v>1.7214853295520101E-3</v>
      </c>
      <c r="O427" s="29">
        <f t="shared" si="84"/>
        <v>0.28827082655150615</v>
      </c>
      <c r="P427" s="29">
        <f t="shared" si="85"/>
        <v>0.28922516932849385</v>
      </c>
      <c r="Q427" s="25" t="b">
        <f t="shared" si="86"/>
        <v>0</v>
      </c>
      <c r="R427" s="25" t="b">
        <f t="shared" si="87"/>
        <v>1</v>
      </c>
      <c r="S427" s="25" t="b">
        <f t="shared" si="88"/>
        <v>0</v>
      </c>
      <c r="T427" s="25" t="b">
        <f t="shared" si="89"/>
        <v>0</v>
      </c>
      <c r="U427" s="31" t="b">
        <f t="shared" si="90"/>
        <v>0</v>
      </c>
    </row>
    <row r="428" spans="1:21">
      <c r="A428" s="42">
        <v>14</v>
      </c>
      <c r="B428" s="26">
        <v>0.55000000000000004</v>
      </c>
      <c r="C428" s="26">
        <v>0.45</v>
      </c>
      <c r="D428" s="27">
        <f t="shared" si="93"/>
        <v>0.10000000000000003</v>
      </c>
      <c r="E428" s="26">
        <v>2</v>
      </c>
      <c r="F428" s="43">
        <v>500</v>
      </c>
      <c r="G428" s="24" t="str">
        <f t="shared" si="92"/>
        <v>10% percentile</v>
      </c>
      <c r="H428" s="28">
        <v>0.29239248583600003</v>
      </c>
      <c r="I428" s="29">
        <v>0.29244711440400001</v>
      </c>
      <c r="J428" s="30">
        <f t="shared" si="81"/>
        <v>1.8683300921290433E-4</v>
      </c>
      <c r="K428" s="28">
        <v>7.8288941034856496E-4</v>
      </c>
      <c r="L428" s="28">
        <f t="shared" si="82"/>
        <v>0.29204936942368082</v>
      </c>
      <c r="M428" s="28">
        <f t="shared" si="83"/>
        <v>0.29273560224831924</v>
      </c>
      <c r="N428" s="29">
        <v>7.2176332213817903E-4</v>
      </c>
      <c r="O428" s="29">
        <f t="shared" si="84"/>
        <v>0.29213078768101447</v>
      </c>
      <c r="P428" s="29">
        <f t="shared" si="85"/>
        <v>0.29276344112698555</v>
      </c>
      <c r="Q428" s="25" t="b">
        <f t="shared" si="86"/>
        <v>0</v>
      </c>
      <c r="R428" s="25" t="b">
        <f t="shared" si="87"/>
        <v>0</v>
      </c>
      <c r="S428" s="25" t="b">
        <f t="shared" si="88"/>
        <v>0</v>
      </c>
      <c r="T428" s="25" t="b">
        <f t="shared" si="89"/>
        <v>1</v>
      </c>
      <c r="U428" s="31" t="b">
        <f t="shared" si="90"/>
        <v>0</v>
      </c>
    </row>
    <row r="429" spans="1:21">
      <c r="A429" s="42">
        <v>15</v>
      </c>
      <c r="B429" s="26">
        <v>0.55000000000000004</v>
      </c>
      <c r="C429" s="26">
        <v>0.45</v>
      </c>
      <c r="D429" s="27">
        <f t="shared" si="93"/>
        <v>0.10000000000000003</v>
      </c>
      <c r="E429" s="26">
        <v>2</v>
      </c>
      <c r="F429" s="43">
        <v>1000</v>
      </c>
      <c r="G429" s="24" t="str">
        <f t="shared" si="92"/>
        <v>10% percentile</v>
      </c>
      <c r="H429" s="28">
        <v>0.29537890888200002</v>
      </c>
      <c r="I429" s="29">
        <v>0.29551267035200002</v>
      </c>
      <c r="J429" s="30">
        <f t="shared" si="81"/>
        <v>4.5284705839789436E-4</v>
      </c>
      <c r="K429" s="28">
        <v>4.8799797502026602E-4</v>
      </c>
      <c r="L429" s="28">
        <f t="shared" si="82"/>
        <v>0.2949511597971492</v>
      </c>
      <c r="M429" s="28">
        <f t="shared" si="83"/>
        <v>0.29580665796685085</v>
      </c>
      <c r="N429" s="29">
        <v>4.6019125164470799E-4</v>
      </c>
      <c r="O429" s="29">
        <f t="shared" si="84"/>
        <v>0.29510929493483934</v>
      </c>
      <c r="P429" s="29">
        <f t="shared" si="85"/>
        <v>0.2959160457691607</v>
      </c>
      <c r="Q429" s="25" t="b">
        <f t="shared" si="86"/>
        <v>0</v>
      </c>
      <c r="R429" s="25" t="b">
        <f t="shared" si="87"/>
        <v>0</v>
      </c>
      <c r="S429" s="25" t="b">
        <f t="shared" si="88"/>
        <v>0</v>
      </c>
      <c r="T429" s="25" t="b">
        <f t="shared" si="89"/>
        <v>1</v>
      </c>
      <c r="U429" s="31" t="b">
        <f t="shared" si="90"/>
        <v>0</v>
      </c>
    </row>
    <row r="430" spans="1:21">
      <c r="A430" s="42">
        <v>16</v>
      </c>
      <c r="B430" s="26">
        <v>0.55000000000000004</v>
      </c>
      <c r="C430" s="26">
        <v>0.45</v>
      </c>
      <c r="D430" s="27">
        <f t="shared" si="93"/>
        <v>0.10000000000000003</v>
      </c>
      <c r="E430" s="26">
        <v>10</v>
      </c>
      <c r="F430" s="43">
        <v>50</v>
      </c>
      <c r="G430" s="24" t="str">
        <f t="shared" si="92"/>
        <v>10% percentile</v>
      </c>
      <c r="H430" s="28">
        <v>0.27123562866200002</v>
      </c>
      <c r="I430" s="29">
        <v>0.27134420356700001</v>
      </c>
      <c r="J430" s="30">
        <f t="shared" si="81"/>
        <v>4.0029735597638718E-4</v>
      </c>
      <c r="K430" s="28">
        <v>4.3198013139912504E-3</v>
      </c>
      <c r="L430" s="28">
        <f t="shared" si="82"/>
        <v>0.27085698138201481</v>
      </c>
      <c r="M430" s="28">
        <f t="shared" si="83"/>
        <v>0.27161427594198523</v>
      </c>
      <c r="N430" s="29">
        <v>4.2789490953719003E-3</v>
      </c>
      <c r="O430" s="29">
        <f t="shared" si="84"/>
        <v>0.27096913714185911</v>
      </c>
      <c r="P430" s="29">
        <f t="shared" si="85"/>
        <v>0.27171926999214091</v>
      </c>
      <c r="Q430" s="25" t="b">
        <f t="shared" si="86"/>
        <v>0</v>
      </c>
      <c r="R430" s="25" t="b">
        <f t="shared" si="87"/>
        <v>0</v>
      </c>
      <c r="S430" s="25" t="b">
        <f t="shared" si="88"/>
        <v>0</v>
      </c>
      <c r="T430" s="25" t="b">
        <f t="shared" si="89"/>
        <v>1</v>
      </c>
      <c r="U430" s="31" t="b">
        <f t="shared" si="90"/>
        <v>0</v>
      </c>
    </row>
    <row r="431" spans="1:21">
      <c r="A431" s="42">
        <v>17</v>
      </c>
      <c r="B431" s="26">
        <v>0.55000000000000004</v>
      </c>
      <c r="C431" s="26">
        <v>0.45</v>
      </c>
      <c r="D431" s="27">
        <f t="shared" si="93"/>
        <v>0.10000000000000003</v>
      </c>
      <c r="E431" s="26">
        <v>10</v>
      </c>
      <c r="F431" s="43">
        <v>100</v>
      </c>
      <c r="G431" s="24" t="str">
        <f t="shared" si="92"/>
        <v>10% percentile</v>
      </c>
      <c r="H431" s="28">
        <v>0.28029484457800002</v>
      </c>
      <c r="I431" s="29">
        <v>0.28027757474800002</v>
      </c>
      <c r="J431" s="30">
        <f t="shared" si="81"/>
        <v>-6.1613084700149653E-5</v>
      </c>
      <c r="K431" s="28">
        <v>2.8159112791126002E-3</v>
      </c>
      <c r="L431" s="28">
        <f t="shared" si="82"/>
        <v>0.27990457918570671</v>
      </c>
      <c r="M431" s="28">
        <f t="shared" si="83"/>
        <v>0.28068510997029333</v>
      </c>
      <c r="N431" s="29">
        <v>2.76172079505181E-3</v>
      </c>
      <c r="O431" s="29">
        <f t="shared" si="84"/>
        <v>0.27989481977362274</v>
      </c>
      <c r="P431" s="29">
        <f t="shared" si="85"/>
        <v>0.28066032972237731</v>
      </c>
      <c r="Q431" s="25" t="b">
        <f t="shared" si="86"/>
        <v>0</v>
      </c>
      <c r="R431" s="25" t="b">
        <f t="shared" si="87"/>
        <v>1</v>
      </c>
      <c r="S431" s="25" t="b">
        <f t="shared" si="88"/>
        <v>0</v>
      </c>
      <c r="T431" s="25" t="b">
        <f t="shared" si="89"/>
        <v>0</v>
      </c>
      <c r="U431" s="31" t="b">
        <f t="shared" si="90"/>
        <v>0</v>
      </c>
    </row>
    <row r="432" spans="1:21">
      <c r="A432" s="42">
        <v>18</v>
      </c>
      <c r="B432" s="26">
        <v>0.55000000000000004</v>
      </c>
      <c r="C432" s="26">
        <v>0.45</v>
      </c>
      <c r="D432" s="27">
        <f t="shared" si="93"/>
        <v>0.10000000000000003</v>
      </c>
      <c r="E432" s="26">
        <v>10</v>
      </c>
      <c r="F432" s="43">
        <v>250</v>
      </c>
      <c r="G432" s="24" t="str">
        <f t="shared" si="92"/>
        <v>10% percentile</v>
      </c>
      <c r="H432" s="28">
        <v>0.28816195253400001</v>
      </c>
      <c r="I432" s="29">
        <v>0.28819274057700001</v>
      </c>
      <c r="J432" s="30">
        <f t="shared" si="81"/>
        <v>1.0684284559171152E-4</v>
      </c>
      <c r="K432" s="28">
        <v>1.1639882820808399E-3</v>
      </c>
      <c r="L432" s="28">
        <f t="shared" si="82"/>
        <v>0.28783931144306746</v>
      </c>
      <c r="M432" s="28">
        <f t="shared" si="83"/>
        <v>0.28848459362493256</v>
      </c>
      <c r="N432" s="29">
        <v>1.1598832099589799E-3</v>
      </c>
      <c r="O432" s="29">
        <f t="shared" si="84"/>
        <v>0.2878712373540066</v>
      </c>
      <c r="P432" s="29">
        <f t="shared" si="85"/>
        <v>0.28851424379999341</v>
      </c>
      <c r="Q432" s="25" t="b">
        <f t="shared" si="86"/>
        <v>0</v>
      </c>
      <c r="R432" s="25" t="b">
        <f t="shared" si="87"/>
        <v>0</v>
      </c>
      <c r="S432" s="25" t="b">
        <f t="shared" si="88"/>
        <v>0</v>
      </c>
      <c r="T432" s="25" t="b">
        <f t="shared" si="89"/>
        <v>1</v>
      </c>
      <c r="U432" s="31" t="b">
        <f t="shared" si="90"/>
        <v>0</v>
      </c>
    </row>
    <row r="433" spans="1:21">
      <c r="A433" s="42">
        <v>19</v>
      </c>
      <c r="B433" s="26">
        <v>0.55000000000000004</v>
      </c>
      <c r="C433" s="26">
        <v>0.45</v>
      </c>
      <c r="D433" s="27">
        <f t="shared" si="93"/>
        <v>0.10000000000000003</v>
      </c>
      <c r="E433" s="26">
        <v>10</v>
      </c>
      <c r="F433" s="43">
        <v>500</v>
      </c>
      <c r="G433" s="24" t="str">
        <f t="shared" si="92"/>
        <v>10% percentile</v>
      </c>
      <c r="H433" s="28">
        <v>0.29263472418399999</v>
      </c>
      <c r="I433" s="29">
        <v>0.292650472577</v>
      </c>
      <c r="J433" s="30">
        <f t="shared" si="81"/>
        <v>5.3815872480332866E-5</v>
      </c>
      <c r="K433" s="28">
        <v>9.9754873117833794E-4</v>
      </c>
      <c r="L433" s="28">
        <f t="shared" si="82"/>
        <v>0.29219752917633846</v>
      </c>
      <c r="M433" s="28">
        <f t="shared" si="83"/>
        <v>0.29307191919166153</v>
      </c>
      <c r="N433" s="29">
        <v>9.8840111751098605E-4</v>
      </c>
      <c r="O433" s="29">
        <f t="shared" si="84"/>
        <v>0.2922172866877929</v>
      </c>
      <c r="P433" s="29">
        <f t="shared" si="85"/>
        <v>0.2930836584662071</v>
      </c>
      <c r="Q433" s="25" t="b">
        <f t="shared" si="86"/>
        <v>0</v>
      </c>
      <c r="R433" s="25" t="b">
        <f t="shared" si="87"/>
        <v>0</v>
      </c>
      <c r="S433" s="25" t="b">
        <f t="shared" si="88"/>
        <v>0</v>
      </c>
      <c r="T433" s="25" t="b">
        <f t="shared" si="89"/>
        <v>1</v>
      </c>
      <c r="U433" s="31" t="b">
        <f t="shared" si="90"/>
        <v>0</v>
      </c>
    </row>
    <row r="434" spans="1:21">
      <c r="A434" s="42">
        <v>20</v>
      </c>
      <c r="B434" s="26">
        <v>0.55000000000000004</v>
      </c>
      <c r="C434" s="26">
        <v>0.45</v>
      </c>
      <c r="D434" s="27">
        <f t="shared" si="93"/>
        <v>0.10000000000000003</v>
      </c>
      <c r="E434" s="26">
        <v>10</v>
      </c>
      <c r="F434" s="43">
        <v>1000</v>
      </c>
      <c r="G434" s="24" t="str">
        <f t="shared" si="92"/>
        <v>10% percentile</v>
      </c>
      <c r="H434" s="28">
        <v>0.29558193935499999</v>
      </c>
      <c r="I434" s="29">
        <v>0.29557550131400001</v>
      </c>
      <c r="J434" s="30">
        <f t="shared" si="81"/>
        <v>-2.1780901140399075E-5</v>
      </c>
      <c r="K434" s="28">
        <v>5.0545621756946401E-4</v>
      </c>
      <c r="L434" s="28">
        <f t="shared" si="82"/>
        <v>0.29513888744584299</v>
      </c>
      <c r="M434" s="28">
        <f t="shared" si="83"/>
        <v>0.29602499126415699</v>
      </c>
      <c r="N434" s="29">
        <v>5.1652504951026296E-4</v>
      </c>
      <c r="O434" s="29">
        <f t="shared" si="84"/>
        <v>0.29512274714586773</v>
      </c>
      <c r="P434" s="29">
        <f t="shared" si="85"/>
        <v>0.2960282554821323</v>
      </c>
      <c r="Q434" s="25" t="b">
        <f t="shared" si="86"/>
        <v>0</v>
      </c>
      <c r="R434" s="25" t="b">
        <f t="shared" si="87"/>
        <v>1</v>
      </c>
      <c r="S434" s="25" t="b">
        <f t="shared" si="88"/>
        <v>0</v>
      </c>
      <c r="T434" s="25" t="b">
        <f t="shared" si="89"/>
        <v>0</v>
      </c>
      <c r="U434" s="31" t="b">
        <f t="shared" si="90"/>
        <v>0</v>
      </c>
    </row>
    <row r="435" spans="1:21">
      <c r="A435" s="42">
        <v>21</v>
      </c>
      <c r="B435" s="26">
        <v>0.6</v>
      </c>
      <c r="C435" s="26">
        <v>0.2</v>
      </c>
      <c r="D435" s="27">
        <f t="shared" si="93"/>
        <v>0.39999999999999997</v>
      </c>
      <c r="E435" s="26">
        <v>2</v>
      </c>
      <c r="F435" s="43">
        <v>50</v>
      </c>
      <c r="G435" s="24" t="str">
        <f t="shared" si="92"/>
        <v>10% percentile</v>
      </c>
      <c r="H435" s="28">
        <v>0.28690978411899998</v>
      </c>
      <c r="I435" s="29">
        <v>0.28917372911700001</v>
      </c>
      <c r="J435" s="30">
        <f t="shared" si="81"/>
        <v>7.8907904969216028E-3</v>
      </c>
      <c r="K435" s="28">
        <v>1.51091172157746E-2</v>
      </c>
      <c r="L435" s="28">
        <f t="shared" si="82"/>
        <v>0.28558541160256018</v>
      </c>
      <c r="M435" s="28">
        <f t="shared" si="83"/>
        <v>0.28823415663543978</v>
      </c>
      <c r="N435" s="29">
        <v>1.3676298517466301E-2</v>
      </c>
      <c r="O435" s="29">
        <f t="shared" si="84"/>
        <v>0.28797494869690715</v>
      </c>
      <c r="P435" s="29">
        <f t="shared" si="85"/>
        <v>0.29037250953709287</v>
      </c>
      <c r="Q435" s="25" t="b">
        <f t="shared" si="86"/>
        <v>0</v>
      </c>
      <c r="R435" s="25" t="b">
        <f t="shared" si="87"/>
        <v>0</v>
      </c>
      <c r="S435" s="25" t="b">
        <f t="shared" si="88"/>
        <v>0</v>
      </c>
      <c r="T435" s="25" t="b">
        <f t="shared" si="89"/>
        <v>0</v>
      </c>
      <c r="U435" s="31" t="b">
        <f t="shared" si="90"/>
        <v>1</v>
      </c>
    </row>
    <row r="436" spans="1:21">
      <c r="A436" s="42">
        <v>22</v>
      </c>
      <c r="B436" s="26">
        <v>0.6</v>
      </c>
      <c r="C436" s="26">
        <v>0.2</v>
      </c>
      <c r="D436" s="27">
        <f t="shared" si="93"/>
        <v>0.39999999999999997</v>
      </c>
      <c r="E436" s="26">
        <v>2</v>
      </c>
      <c r="F436" s="43">
        <v>100</v>
      </c>
      <c r="G436" s="24" t="str">
        <f t="shared" si="92"/>
        <v>10% percentile</v>
      </c>
      <c r="H436" s="28">
        <v>0.30719903750700001</v>
      </c>
      <c r="I436" s="29">
        <v>0.30839828263899999</v>
      </c>
      <c r="J436" s="30">
        <f t="shared" si="81"/>
        <v>3.9038049784666244E-3</v>
      </c>
      <c r="K436" s="28">
        <v>8.6246435206559797E-3</v>
      </c>
      <c r="L436" s="28">
        <f t="shared" si="82"/>
        <v>0.30600372289892058</v>
      </c>
      <c r="M436" s="28">
        <f t="shared" si="83"/>
        <v>0.30839435211507943</v>
      </c>
      <c r="N436" s="29">
        <v>8.2599921717425601E-3</v>
      </c>
      <c r="O436" s="29">
        <f t="shared" si="84"/>
        <v>0.30725350612947133</v>
      </c>
      <c r="P436" s="29">
        <f t="shared" si="85"/>
        <v>0.30954305914852864</v>
      </c>
      <c r="Q436" s="25" t="b">
        <f t="shared" si="86"/>
        <v>0</v>
      </c>
      <c r="R436" s="25" t="b">
        <f t="shared" si="87"/>
        <v>0</v>
      </c>
      <c r="S436" s="25" t="b">
        <f t="shared" si="88"/>
        <v>0</v>
      </c>
      <c r="T436" s="25" t="b">
        <f t="shared" si="89"/>
        <v>0</v>
      </c>
      <c r="U436" s="31" t="b">
        <f t="shared" si="90"/>
        <v>1</v>
      </c>
    </row>
    <row r="437" spans="1:21">
      <c r="A437" s="42">
        <v>23</v>
      </c>
      <c r="B437" s="26">
        <v>0.6</v>
      </c>
      <c r="C437" s="26">
        <v>0.2</v>
      </c>
      <c r="D437" s="27">
        <f t="shared" si="93"/>
        <v>0.39999999999999997</v>
      </c>
      <c r="E437" s="26">
        <v>2</v>
      </c>
      <c r="F437" s="43">
        <v>250</v>
      </c>
      <c r="G437" s="24" t="str">
        <f t="shared" si="92"/>
        <v>10% percentile</v>
      </c>
      <c r="H437" s="28">
        <v>0.326691126163</v>
      </c>
      <c r="I437" s="29">
        <v>0.32757760633900002</v>
      </c>
      <c r="J437" s="30">
        <f t="shared" si="81"/>
        <v>2.7135116475667993E-3</v>
      </c>
      <c r="K437" s="28">
        <v>3.5927490889910599E-3</v>
      </c>
      <c r="L437" s="28">
        <f t="shared" si="82"/>
        <v>0.32569526692338047</v>
      </c>
      <c r="M437" s="28">
        <f t="shared" si="83"/>
        <v>0.32768698540261954</v>
      </c>
      <c r="N437" s="29">
        <v>3.6310786758160401E-3</v>
      </c>
      <c r="O437" s="29">
        <f t="shared" si="84"/>
        <v>0.32657112267996097</v>
      </c>
      <c r="P437" s="29">
        <f t="shared" si="85"/>
        <v>0.32858408999803906</v>
      </c>
      <c r="Q437" s="25" t="b">
        <f t="shared" si="86"/>
        <v>0</v>
      </c>
      <c r="R437" s="25" t="b">
        <f t="shared" si="87"/>
        <v>0</v>
      </c>
      <c r="S437" s="25" t="b">
        <f t="shared" si="88"/>
        <v>0</v>
      </c>
      <c r="T437" s="25" t="b">
        <f t="shared" si="89"/>
        <v>1</v>
      </c>
      <c r="U437" s="31" t="b">
        <f t="shared" si="90"/>
        <v>0</v>
      </c>
    </row>
    <row r="438" spans="1:21">
      <c r="A438" s="42">
        <v>24</v>
      </c>
      <c r="B438" s="26">
        <v>0.6</v>
      </c>
      <c r="C438" s="26">
        <v>0.2</v>
      </c>
      <c r="D438" s="27">
        <f t="shared" si="93"/>
        <v>0.39999999999999997</v>
      </c>
      <c r="E438" s="26">
        <v>2</v>
      </c>
      <c r="F438" s="43">
        <v>500</v>
      </c>
      <c r="G438" s="24" t="str">
        <f t="shared" si="92"/>
        <v>10% percentile</v>
      </c>
      <c r="H438" s="28">
        <v>0.338574371042</v>
      </c>
      <c r="I438" s="29">
        <v>0.338501089064</v>
      </c>
      <c r="J438" s="30">
        <f t="shared" si="81"/>
        <v>-2.1644277968961898E-4</v>
      </c>
      <c r="K438" s="28">
        <v>3.08255852716845E-3</v>
      </c>
      <c r="L438" s="28">
        <f t="shared" si="82"/>
        <v>0.33722338020137144</v>
      </c>
      <c r="M438" s="28">
        <f t="shared" si="83"/>
        <v>0.33992536188262856</v>
      </c>
      <c r="N438" s="29">
        <v>3.0470561461303702E-3</v>
      </c>
      <c r="O438" s="29">
        <f t="shared" si="84"/>
        <v>0.33716565782789482</v>
      </c>
      <c r="P438" s="29">
        <f t="shared" si="85"/>
        <v>0.33983652030010519</v>
      </c>
      <c r="Q438" s="25" t="b">
        <f t="shared" si="86"/>
        <v>0</v>
      </c>
      <c r="R438" s="25" t="b">
        <f t="shared" si="87"/>
        <v>1</v>
      </c>
      <c r="S438" s="25" t="b">
        <f t="shared" si="88"/>
        <v>0</v>
      </c>
      <c r="T438" s="25" t="b">
        <f t="shared" si="89"/>
        <v>0</v>
      </c>
      <c r="U438" s="31" t="b">
        <f t="shared" si="90"/>
        <v>0</v>
      </c>
    </row>
    <row r="439" spans="1:21">
      <c r="A439" s="42">
        <v>25</v>
      </c>
      <c r="B439" s="26">
        <v>0.6</v>
      </c>
      <c r="C439" s="26">
        <v>0.2</v>
      </c>
      <c r="D439" s="27">
        <f t="shared" si="93"/>
        <v>0.39999999999999997</v>
      </c>
      <c r="E439" s="26">
        <v>2</v>
      </c>
      <c r="F439" s="43">
        <v>1000</v>
      </c>
      <c r="G439" s="24" t="str">
        <f t="shared" si="92"/>
        <v>10% percentile</v>
      </c>
      <c r="H439" s="28">
        <v>0.34330571525499998</v>
      </c>
      <c r="I439" s="29">
        <v>0.34336979181799998</v>
      </c>
      <c r="J439" s="30">
        <f t="shared" si="81"/>
        <v>1.8664577999352356E-4</v>
      </c>
      <c r="K439" s="28">
        <v>2.3938621669183E-3</v>
      </c>
      <c r="L439" s="28">
        <f t="shared" si="82"/>
        <v>0.34120740254967424</v>
      </c>
      <c r="M439" s="28">
        <f t="shared" si="83"/>
        <v>0.34540402796032571</v>
      </c>
      <c r="N439" s="29">
        <v>2.5896635761619301E-3</v>
      </c>
      <c r="O439" s="29">
        <f t="shared" si="84"/>
        <v>0.34109985161029988</v>
      </c>
      <c r="P439" s="29">
        <f t="shared" si="85"/>
        <v>0.34563973202570009</v>
      </c>
      <c r="Q439" s="25" t="b">
        <f t="shared" si="86"/>
        <v>0</v>
      </c>
      <c r="R439" s="25" t="b">
        <f t="shared" si="87"/>
        <v>0</v>
      </c>
      <c r="S439" s="25" t="b">
        <f t="shared" si="88"/>
        <v>0</v>
      </c>
      <c r="T439" s="25" t="b">
        <f t="shared" si="89"/>
        <v>1</v>
      </c>
      <c r="U439" s="31" t="b">
        <f t="shared" si="90"/>
        <v>0</v>
      </c>
    </row>
    <row r="440" spans="1:21">
      <c r="A440" s="42">
        <v>26</v>
      </c>
      <c r="B440" s="26">
        <v>0.6</v>
      </c>
      <c r="C440" s="26">
        <v>0.2</v>
      </c>
      <c r="D440" s="27">
        <f t="shared" si="93"/>
        <v>0.39999999999999997</v>
      </c>
      <c r="E440" s="26">
        <v>10</v>
      </c>
      <c r="F440" s="43">
        <v>50</v>
      </c>
      <c r="G440" s="24" t="str">
        <f t="shared" si="92"/>
        <v>10% percentile</v>
      </c>
      <c r="H440" s="28">
        <v>0.29014677295000002</v>
      </c>
      <c r="I440" s="29">
        <v>0.29064652284699999</v>
      </c>
      <c r="J440" s="30">
        <f t="shared" si="81"/>
        <v>1.7224037748856445E-3</v>
      </c>
      <c r="K440" s="28">
        <v>1.39219738726583E-2</v>
      </c>
      <c r="L440" s="28">
        <f t="shared" si="82"/>
        <v>0.28892645813555862</v>
      </c>
      <c r="M440" s="28">
        <f t="shared" si="83"/>
        <v>0.29136708776444142</v>
      </c>
      <c r="N440" s="29">
        <v>1.39813938831086E-2</v>
      </c>
      <c r="O440" s="29">
        <f t="shared" si="84"/>
        <v>0.28942099963900103</v>
      </c>
      <c r="P440" s="29">
        <f t="shared" si="85"/>
        <v>0.29187204605499895</v>
      </c>
      <c r="Q440" s="25" t="b">
        <f t="shared" si="86"/>
        <v>0</v>
      </c>
      <c r="R440" s="25" t="b">
        <f t="shared" si="87"/>
        <v>0</v>
      </c>
      <c r="S440" s="25" t="b">
        <f t="shared" si="88"/>
        <v>0</v>
      </c>
      <c r="T440" s="25" t="b">
        <f t="shared" si="89"/>
        <v>1</v>
      </c>
      <c r="U440" s="31" t="b">
        <f t="shared" si="90"/>
        <v>0</v>
      </c>
    </row>
    <row r="441" spans="1:21">
      <c r="A441" s="42">
        <v>27</v>
      </c>
      <c r="B441" s="26">
        <v>0.6</v>
      </c>
      <c r="C441" s="26">
        <v>0.2</v>
      </c>
      <c r="D441" s="27">
        <f t="shared" si="93"/>
        <v>0.39999999999999997</v>
      </c>
      <c r="E441" s="26">
        <v>10</v>
      </c>
      <c r="F441" s="43">
        <v>100</v>
      </c>
      <c r="G441" s="24" t="str">
        <f t="shared" si="92"/>
        <v>10% percentile</v>
      </c>
      <c r="H441" s="28">
        <v>0.30885525856700002</v>
      </c>
      <c r="I441" s="29">
        <v>0.30916271128799999</v>
      </c>
      <c r="J441" s="30">
        <f t="shared" si="81"/>
        <v>9.9545891634308047E-4</v>
      </c>
      <c r="K441" s="28">
        <v>8.0042575448187603E-3</v>
      </c>
      <c r="L441" s="28">
        <f t="shared" si="82"/>
        <v>0.30774592506849224</v>
      </c>
      <c r="M441" s="28">
        <f t="shared" si="83"/>
        <v>0.3099645920655078</v>
      </c>
      <c r="N441" s="29">
        <v>7.7849357560875803E-3</v>
      </c>
      <c r="O441" s="29">
        <f t="shared" si="84"/>
        <v>0.30808377423861066</v>
      </c>
      <c r="P441" s="29">
        <f t="shared" si="85"/>
        <v>0.31024164833738932</v>
      </c>
      <c r="Q441" s="25" t="b">
        <f t="shared" si="86"/>
        <v>0</v>
      </c>
      <c r="R441" s="25" t="b">
        <f t="shared" si="87"/>
        <v>0</v>
      </c>
      <c r="S441" s="25" t="b">
        <f t="shared" si="88"/>
        <v>0</v>
      </c>
      <c r="T441" s="25" t="b">
        <f t="shared" si="89"/>
        <v>1</v>
      </c>
      <c r="U441" s="31" t="b">
        <f t="shared" si="90"/>
        <v>0</v>
      </c>
    </row>
    <row r="442" spans="1:21">
      <c r="A442" s="42">
        <v>28</v>
      </c>
      <c r="B442" s="26">
        <v>0.6</v>
      </c>
      <c r="C442" s="26">
        <v>0.2</v>
      </c>
      <c r="D442" s="27">
        <f t="shared" si="93"/>
        <v>0.39999999999999997</v>
      </c>
      <c r="E442" s="26">
        <v>10</v>
      </c>
      <c r="F442" s="43">
        <v>250</v>
      </c>
      <c r="G442" s="24" t="str">
        <f t="shared" si="92"/>
        <v>10% percentile</v>
      </c>
      <c r="H442" s="28">
        <v>0.32883418095400002</v>
      </c>
      <c r="I442" s="29">
        <v>0.32884496713700001</v>
      </c>
      <c r="J442" s="30">
        <f t="shared" si="81"/>
        <v>3.2801282910117425E-5</v>
      </c>
      <c r="K442" s="28">
        <v>4.2509262653175504E-3</v>
      </c>
      <c r="L442" s="28">
        <f t="shared" si="82"/>
        <v>0.32765588430889625</v>
      </c>
      <c r="M442" s="28">
        <f t="shared" si="83"/>
        <v>0.33001247759910379</v>
      </c>
      <c r="N442" s="29">
        <v>4.2968038463008602E-3</v>
      </c>
      <c r="O442" s="29">
        <f t="shared" si="84"/>
        <v>0.3276539538752381</v>
      </c>
      <c r="P442" s="29">
        <f t="shared" si="85"/>
        <v>0.33003598039876192</v>
      </c>
      <c r="Q442" s="25" t="b">
        <f t="shared" si="86"/>
        <v>0</v>
      </c>
      <c r="R442" s="25" t="b">
        <f t="shared" si="87"/>
        <v>0</v>
      </c>
      <c r="S442" s="25" t="b">
        <f t="shared" si="88"/>
        <v>0</v>
      </c>
      <c r="T442" s="25" t="b">
        <f t="shared" si="89"/>
        <v>1</v>
      </c>
      <c r="U442" s="31" t="b">
        <f t="shared" si="90"/>
        <v>0</v>
      </c>
    </row>
    <row r="443" spans="1:21">
      <c r="A443" s="42">
        <v>29</v>
      </c>
      <c r="B443" s="26">
        <v>0.6</v>
      </c>
      <c r="C443" s="26">
        <v>0.2</v>
      </c>
      <c r="D443" s="27">
        <f t="shared" si="93"/>
        <v>0.39999999999999997</v>
      </c>
      <c r="E443" s="26">
        <v>10</v>
      </c>
      <c r="F443" s="43">
        <v>500</v>
      </c>
      <c r="G443" s="24" t="str">
        <f t="shared" si="92"/>
        <v>10% percentile</v>
      </c>
      <c r="H443" s="28">
        <v>0.336895963987</v>
      </c>
      <c r="I443" s="29">
        <v>0.33706290251799997</v>
      </c>
      <c r="J443" s="30">
        <f t="shared" si="81"/>
        <v>4.9551953375853838E-4</v>
      </c>
      <c r="K443" s="28">
        <v>3.4751131090135002E-3</v>
      </c>
      <c r="L443" s="28">
        <f t="shared" si="82"/>
        <v>0.33537292851531408</v>
      </c>
      <c r="M443" s="28">
        <f t="shared" si="83"/>
        <v>0.33841899945868592</v>
      </c>
      <c r="N443" s="29">
        <v>3.2219916684026301E-3</v>
      </c>
      <c r="O443" s="29">
        <f t="shared" si="84"/>
        <v>0.33565080240887668</v>
      </c>
      <c r="P443" s="29">
        <f t="shared" si="85"/>
        <v>0.33847500262712327</v>
      </c>
      <c r="Q443" s="25" t="b">
        <f t="shared" si="86"/>
        <v>0</v>
      </c>
      <c r="R443" s="25" t="b">
        <f t="shared" si="87"/>
        <v>0</v>
      </c>
      <c r="S443" s="25" t="b">
        <f t="shared" si="88"/>
        <v>0</v>
      </c>
      <c r="T443" s="25" t="b">
        <f t="shared" si="89"/>
        <v>1</v>
      </c>
      <c r="U443" s="31" t="b">
        <f t="shared" si="90"/>
        <v>0</v>
      </c>
    </row>
    <row r="444" spans="1:21">
      <c r="A444" s="42">
        <v>30</v>
      </c>
      <c r="B444" s="26">
        <v>0.6</v>
      </c>
      <c r="C444" s="26">
        <v>0.2</v>
      </c>
      <c r="D444" s="27">
        <f t="shared" si="93"/>
        <v>0.39999999999999997</v>
      </c>
      <c r="E444" s="26">
        <v>10</v>
      </c>
      <c r="F444" s="43">
        <v>1000</v>
      </c>
      <c r="G444" s="24" t="str">
        <f t="shared" si="92"/>
        <v>10% percentile</v>
      </c>
      <c r="H444" s="28">
        <v>0.34377187259000003</v>
      </c>
      <c r="I444" s="29">
        <v>0.34369359230199997</v>
      </c>
      <c r="J444" s="30">
        <f t="shared" si="81"/>
        <v>-2.2770998514301215E-4</v>
      </c>
      <c r="K444" s="28">
        <v>1.5646566591579699E-3</v>
      </c>
      <c r="L444" s="28">
        <f t="shared" si="82"/>
        <v>0.34240039055868066</v>
      </c>
      <c r="M444" s="28">
        <f t="shared" si="83"/>
        <v>0.3451433546213194</v>
      </c>
      <c r="N444" s="29">
        <v>1.91773927794056E-3</v>
      </c>
      <c r="O444" s="29">
        <f t="shared" si="84"/>
        <v>0.34201261970967017</v>
      </c>
      <c r="P444" s="29">
        <f t="shared" si="85"/>
        <v>0.34537456489432977</v>
      </c>
      <c r="Q444" s="25" t="b">
        <f t="shared" si="86"/>
        <v>0</v>
      </c>
      <c r="R444" s="25" t="b">
        <f t="shared" si="87"/>
        <v>1</v>
      </c>
      <c r="S444" s="25" t="b">
        <f t="shared" si="88"/>
        <v>0</v>
      </c>
      <c r="T444" s="25" t="b">
        <f t="shared" si="89"/>
        <v>0</v>
      </c>
      <c r="U444" s="31" t="b">
        <f t="shared" si="90"/>
        <v>0</v>
      </c>
    </row>
    <row r="445" spans="1:21">
      <c r="A445" s="42">
        <v>31</v>
      </c>
      <c r="B445" s="26">
        <v>0.7</v>
      </c>
      <c r="C445" s="26">
        <v>0.3</v>
      </c>
      <c r="D445" s="27">
        <f t="shared" si="93"/>
        <v>0.39999999999999997</v>
      </c>
      <c r="E445" s="26">
        <v>2</v>
      </c>
      <c r="F445" s="43">
        <v>50</v>
      </c>
      <c r="G445" s="24" t="str">
        <f t="shared" si="92"/>
        <v>10% percentile</v>
      </c>
      <c r="H445" s="28">
        <v>0.39950839263600002</v>
      </c>
      <c r="I445" s="29">
        <v>0.40173888764100002</v>
      </c>
      <c r="J445" s="30">
        <f t="shared" si="81"/>
        <v>5.5830992442560462E-3</v>
      </c>
      <c r="K445" s="28">
        <v>1.8411534735202802E-2</v>
      </c>
      <c r="L445" s="28">
        <f t="shared" si="82"/>
        <v>0.39789455046106997</v>
      </c>
      <c r="M445" s="28">
        <f t="shared" si="83"/>
        <v>0.40112223481093007</v>
      </c>
      <c r="N445" s="29">
        <v>1.6797974401288499E-2</v>
      </c>
      <c r="O445" s="29">
        <f t="shared" si="84"/>
        <v>0.40026648026529321</v>
      </c>
      <c r="P445" s="29">
        <f t="shared" si="85"/>
        <v>0.40321129501670683</v>
      </c>
      <c r="Q445" s="25" t="b">
        <f t="shared" si="86"/>
        <v>0</v>
      </c>
      <c r="R445" s="25" t="b">
        <f t="shared" si="87"/>
        <v>0</v>
      </c>
      <c r="S445" s="25" t="b">
        <f t="shared" si="88"/>
        <v>0</v>
      </c>
      <c r="T445" s="25" t="b">
        <f t="shared" si="89"/>
        <v>0</v>
      </c>
      <c r="U445" s="31" t="b">
        <f t="shared" si="90"/>
        <v>1</v>
      </c>
    </row>
    <row r="446" spans="1:21">
      <c r="A446" s="42">
        <v>32</v>
      </c>
      <c r="B446" s="26">
        <v>0.7</v>
      </c>
      <c r="C446" s="26">
        <v>0.3</v>
      </c>
      <c r="D446" s="27">
        <f t="shared" si="93"/>
        <v>0.39999999999999997</v>
      </c>
      <c r="E446" s="26">
        <v>2</v>
      </c>
      <c r="F446" s="43">
        <v>100</v>
      </c>
      <c r="G446" s="24" t="str">
        <f t="shared" si="92"/>
        <v>10% percentile</v>
      </c>
      <c r="H446" s="28">
        <v>0.42587052202300002</v>
      </c>
      <c r="I446" s="29">
        <v>0.42677167167699998</v>
      </c>
      <c r="J446" s="30">
        <f t="shared" si="81"/>
        <v>2.1160179148330131E-3</v>
      </c>
      <c r="K446" s="28">
        <v>1.12540159781982E-2</v>
      </c>
      <c r="L446" s="28">
        <f t="shared" si="82"/>
        <v>0.42431079498430196</v>
      </c>
      <c r="M446" s="28">
        <f t="shared" si="83"/>
        <v>0.42743024906169808</v>
      </c>
      <c r="N446" s="29">
        <v>1.03809348733114E-2</v>
      </c>
      <c r="O446" s="29">
        <f t="shared" si="84"/>
        <v>0.425332947505981</v>
      </c>
      <c r="P446" s="29">
        <f t="shared" si="85"/>
        <v>0.42821039584801895</v>
      </c>
      <c r="Q446" s="25" t="b">
        <f t="shared" si="86"/>
        <v>0</v>
      </c>
      <c r="R446" s="25" t="b">
        <f t="shared" si="87"/>
        <v>0</v>
      </c>
      <c r="S446" s="25" t="b">
        <f t="shared" si="88"/>
        <v>0</v>
      </c>
      <c r="T446" s="25" t="b">
        <f t="shared" si="89"/>
        <v>1</v>
      </c>
      <c r="U446" s="31" t="b">
        <f t="shared" si="90"/>
        <v>0</v>
      </c>
    </row>
    <row r="447" spans="1:21">
      <c r="A447" s="42">
        <v>33</v>
      </c>
      <c r="B447" s="26">
        <v>0.7</v>
      </c>
      <c r="C447" s="26">
        <v>0.3</v>
      </c>
      <c r="D447" s="27">
        <f t="shared" si="93"/>
        <v>0.39999999999999997</v>
      </c>
      <c r="E447" s="26">
        <v>2</v>
      </c>
      <c r="F447" s="43">
        <v>250</v>
      </c>
      <c r="G447" s="24" t="str">
        <f t="shared" ref="G447:G478" si="94">$J$4</f>
        <v>10% percentile</v>
      </c>
      <c r="H447" s="28">
        <v>0.44880669741000001</v>
      </c>
      <c r="I447" s="29">
        <v>0.44874820808499999</v>
      </c>
      <c r="J447" s="30">
        <f t="shared" si="81"/>
        <v>-1.3032186314855686E-4</v>
      </c>
      <c r="K447" s="28">
        <v>7.2540549287608098E-3</v>
      </c>
      <c r="L447" s="28">
        <f t="shared" si="82"/>
        <v>0.44679597596895926</v>
      </c>
      <c r="M447" s="28">
        <f t="shared" si="83"/>
        <v>0.45081741885104076</v>
      </c>
      <c r="N447" s="29">
        <v>6.8927812239436004E-3</v>
      </c>
      <c r="O447" s="29">
        <f t="shared" si="84"/>
        <v>0.44683762660588316</v>
      </c>
      <c r="P447" s="29">
        <f t="shared" si="85"/>
        <v>0.45065878956411681</v>
      </c>
      <c r="Q447" s="25" t="b">
        <f t="shared" si="86"/>
        <v>0</v>
      </c>
      <c r="R447" s="25" t="b">
        <f t="shared" si="87"/>
        <v>1</v>
      </c>
      <c r="S447" s="25" t="b">
        <f t="shared" si="88"/>
        <v>0</v>
      </c>
      <c r="T447" s="25" t="b">
        <f t="shared" si="89"/>
        <v>0</v>
      </c>
      <c r="U447" s="31" t="b">
        <f t="shared" si="90"/>
        <v>0</v>
      </c>
    </row>
    <row r="448" spans="1:21">
      <c r="A448" s="42">
        <v>34</v>
      </c>
      <c r="B448" s="26">
        <v>0.7</v>
      </c>
      <c r="C448" s="26">
        <v>0.3</v>
      </c>
      <c r="D448" s="27">
        <f t="shared" si="93"/>
        <v>0.39999999999999997</v>
      </c>
      <c r="E448" s="26">
        <v>2</v>
      </c>
      <c r="F448" s="43">
        <v>500</v>
      </c>
      <c r="G448" s="24" t="str">
        <f t="shared" si="94"/>
        <v>10% percentile</v>
      </c>
      <c r="H448" s="28">
        <v>0.46101054163799998</v>
      </c>
      <c r="I448" s="29">
        <v>0.46087075984199999</v>
      </c>
      <c r="J448" s="30">
        <f t="shared" si="81"/>
        <v>-3.0320737461520935E-4</v>
      </c>
      <c r="K448" s="28">
        <v>2.9918428541908398E-3</v>
      </c>
      <c r="L448" s="28">
        <f t="shared" si="82"/>
        <v>0.45969930869400633</v>
      </c>
      <c r="M448" s="28">
        <f t="shared" si="83"/>
        <v>0.46232177458199364</v>
      </c>
      <c r="N448" s="29">
        <v>2.7551757623205798E-3</v>
      </c>
      <c r="O448" s="29">
        <f t="shared" si="84"/>
        <v>0.45966325082427628</v>
      </c>
      <c r="P448" s="29">
        <f t="shared" si="85"/>
        <v>0.4620782688597237</v>
      </c>
      <c r="Q448" s="25" t="b">
        <f t="shared" si="86"/>
        <v>0</v>
      </c>
      <c r="R448" s="25" t="b">
        <f t="shared" si="87"/>
        <v>1</v>
      </c>
      <c r="S448" s="25" t="b">
        <f t="shared" si="88"/>
        <v>0</v>
      </c>
      <c r="T448" s="25" t="b">
        <f t="shared" si="89"/>
        <v>0</v>
      </c>
      <c r="U448" s="31" t="b">
        <f t="shared" si="90"/>
        <v>0</v>
      </c>
    </row>
    <row r="449" spans="1:21">
      <c r="A449" s="42">
        <v>35</v>
      </c>
      <c r="B449" s="26">
        <v>0.7</v>
      </c>
      <c r="C449" s="26">
        <v>0.3</v>
      </c>
      <c r="D449" s="27">
        <f t="shared" si="93"/>
        <v>0.39999999999999997</v>
      </c>
      <c r="E449" s="26">
        <v>2</v>
      </c>
      <c r="F449" s="43">
        <v>1000</v>
      </c>
      <c r="G449" s="24" t="str">
        <f t="shared" si="94"/>
        <v>10% percentile</v>
      </c>
      <c r="H449" s="28">
        <v>0.47030464414099998</v>
      </c>
      <c r="I449" s="29">
        <v>0.47014368913600002</v>
      </c>
      <c r="J449" s="30">
        <f t="shared" si="81"/>
        <v>-3.4223562749192808E-4</v>
      </c>
      <c r="K449" s="28">
        <v>2.5908933143995801E-3</v>
      </c>
      <c r="L449" s="28">
        <f t="shared" si="82"/>
        <v>0.4680336260202087</v>
      </c>
      <c r="M449" s="28">
        <f t="shared" si="83"/>
        <v>0.47257566226179126</v>
      </c>
      <c r="N449" s="29">
        <v>2.3084319260061898E-3</v>
      </c>
      <c r="O449" s="29">
        <f t="shared" si="84"/>
        <v>0.46812025933847162</v>
      </c>
      <c r="P449" s="29">
        <f t="shared" si="85"/>
        <v>0.47216711893352842</v>
      </c>
      <c r="Q449" s="25" t="b">
        <f t="shared" si="86"/>
        <v>0</v>
      </c>
      <c r="R449" s="25" t="b">
        <f t="shared" si="87"/>
        <v>1</v>
      </c>
      <c r="S449" s="25" t="b">
        <f t="shared" si="88"/>
        <v>0</v>
      </c>
      <c r="T449" s="25" t="b">
        <f t="shared" si="89"/>
        <v>0</v>
      </c>
      <c r="U449" s="31" t="b">
        <f t="shared" si="90"/>
        <v>0</v>
      </c>
    </row>
    <row r="450" spans="1:21">
      <c r="A450" s="42">
        <v>36</v>
      </c>
      <c r="B450" s="26">
        <v>0.7</v>
      </c>
      <c r="C450" s="26">
        <v>0.3</v>
      </c>
      <c r="D450" s="27">
        <f t="shared" si="93"/>
        <v>0.39999999999999997</v>
      </c>
      <c r="E450" s="26">
        <v>10</v>
      </c>
      <c r="F450" s="43">
        <v>50</v>
      </c>
      <c r="G450" s="24" t="str">
        <f t="shared" si="94"/>
        <v>10% percentile</v>
      </c>
      <c r="H450" s="28">
        <v>0.40312839679200002</v>
      </c>
      <c r="I450" s="29">
        <v>0.40368167752200002</v>
      </c>
      <c r="J450" s="30">
        <f t="shared" si="81"/>
        <v>1.3724677656123229E-3</v>
      </c>
      <c r="K450" s="28">
        <v>1.62687176824165E-2</v>
      </c>
      <c r="L450" s="28">
        <f t="shared" si="82"/>
        <v>0.40170238081313031</v>
      </c>
      <c r="M450" s="28">
        <f t="shared" si="83"/>
        <v>0.40455441277086973</v>
      </c>
      <c r="N450" s="29">
        <v>1.59144167149259E-2</v>
      </c>
      <c r="O450" s="29">
        <f t="shared" si="84"/>
        <v>0.40228671739220417</v>
      </c>
      <c r="P450" s="29">
        <f t="shared" si="85"/>
        <v>0.40507663765179586</v>
      </c>
      <c r="Q450" s="25" t="b">
        <f t="shared" si="86"/>
        <v>0</v>
      </c>
      <c r="R450" s="25" t="b">
        <f t="shared" si="87"/>
        <v>0</v>
      </c>
      <c r="S450" s="25" t="b">
        <f t="shared" si="88"/>
        <v>0</v>
      </c>
      <c r="T450" s="25" t="b">
        <f t="shared" si="89"/>
        <v>1</v>
      </c>
      <c r="U450" s="31" t="b">
        <f t="shared" si="90"/>
        <v>0</v>
      </c>
    </row>
    <row r="451" spans="1:21">
      <c r="A451" s="42">
        <v>37</v>
      </c>
      <c r="B451" s="26">
        <v>0.7</v>
      </c>
      <c r="C451" s="26">
        <v>0.3</v>
      </c>
      <c r="D451" s="27">
        <f t="shared" si="93"/>
        <v>0.39999999999999997</v>
      </c>
      <c r="E451" s="26">
        <v>10</v>
      </c>
      <c r="F451" s="43">
        <v>100</v>
      </c>
      <c r="G451" s="24" t="str">
        <f t="shared" si="94"/>
        <v>10% percentile</v>
      </c>
      <c r="H451" s="28">
        <v>0.42700088913500001</v>
      </c>
      <c r="I451" s="29">
        <v>0.427331155618</v>
      </c>
      <c r="J451" s="30">
        <f t="shared" si="81"/>
        <v>7.7345619506562723E-4</v>
      </c>
      <c r="K451" s="28">
        <v>9.9356955892764796E-3</v>
      </c>
      <c r="L451" s="28">
        <f t="shared" si="82"/>
        <v>0.42562387198051138</v>
      </c>
      <c r="M451" s="28">
        <f t="shared" si="83"/>
        <v>0.42837790628948863</v>
      </c>
      <c r="N451" s="29">
        <v>9.9430675283516002E-3</v>
      </c>
      <c r="O451" s="29">
        <f t="shared" si="84"/>
        <v>0.42595311676488173</v>
      </c>
      <c r="P451" s="29">
        <f t="shared" si="85"/>
        <v>0.42870919447111827</v>
      </c>
      <c r="Q451" s="25" t="b">
        <f t="shared" si="86"/>
        <v>0</v>
      </c>
      <c r="R451" s="25" t="b">
        <f t="shared" si="87"/>
        <v>0</v>
      </c>
      <c r="S451" s="25" t="b">
        <f t="shared" si="88"/>
        <v>0</v>
      </c>
      <c r="T451" s="25" t="b">
        <f t="shared" si="89"/>
        <v>1</v>
      </c>
      <c r="U451" s="31" t="b">
        <f t="shared" si="90"/>
        <v>0</v>
      </c>
    </row>
    <row r="452" spans="1:21">
      <c r="A452" s="42">
        <v>38</v>
      </c>
      <c r="B452" s="26">
        <v>0.7</v>
      </c>
      <c r="C452" s="26">
        <v>0.3</v>
      </c>
      <c r="D452" s="27">
        <f t="shared" si="93"/>
        <v>0.39999999999999997</v>
      </c>
      <c r="E452" s="26">
        <v>10</v>
      </c>
      <c r="F452" s="43">
        <v>250</v>
      </c>
      <c r="G452" s="24" t="str">
        <f t="shared" si="94"/>
        <v>10% percentile</v>
      </c>
      <c r="H452" s="28">
        <v>0.44827252172999998</v>
      </c>
      <c r="I452" s="29">
        <v>0.447930234687</v>
      </c>
      <c r="J452" s="30">
        <f t="shared" si="81"/>
        <v>-7.6356909336984253E-4</v>
      </c>
      <c r="K452" s="28">
        <v>6.1814063161842701E-3</v>
      </c>
      <c r="L452" s="28">
        <f t="shared" si="82"/>
        <v>0.44655912331521025</v>
      </c>
      <c r="M452" s="28">
        <f t="shared" si="83"/>
        <v>0.44998592014478972</v>
      </c>
      <c r="N452" s="29">
        <v>6.3611844171545199E-3</v>
      </c>
      <c r="O452" s="29">
        <f t="shared" si="84"/>
        <v>0.44616700432500273</v>
      </c>
      <c r="P452" s="29">
        <f t="shared" si="85"/>
        <v>0.44969346504899727</v>
      </c>
      <c r="Q452" s="25" t="b">
        <f t="shared" si="86"/>
        <v>0</v>
      </c>
      <c r="R452" s="25" t="b">
        <f t="shared" si="87"/>
        <v>1</v>
      </c>
      <c r="S452" s="25" t="b">
        <f t="shared" si="88"/>
        <v>0</v>
      </c>
      <c r="T452" s="25" t="b">
        <f t="shared" si="89"/>
        <v>0</v>
      </c>
      <c r="U452" s="31" t="b">
        <f t="shared" si="90"/>
        <v>0</v>
      </c>
    </row>
    <row r="453" spans="1:21">
      <c r="A453" s="42">
        <v>39</v>
      </c>
      <c r="B453" s="26">
        <v>0.7</v>
      </c>
      <c r="C453" s="26">
        <v>0.3</v>
      </c>
      <c r="D453" s="27">
        <f t="shared" si="93"/>
        <v>0.39999999999999997</v>
      </c>
      <c r="E453" s="26">
        <v>10</v>
      </c>
      <c r="F453" s="43">
        <v>500</v>
      </c>
      <c r="G453" s="24" t="str">
        <f t="shared" si="94"/>
        <v>10% percentile</v>
      </c>
      <c r="H453" s="28">
        <v>0.46058604870499997</v>
      </c>
      <c r="I453" s="29">
        <v>0.460751806923</v>
      </c>
      <c r="J453" s="30">
        <f t="shared" si="81"/>
        <v>3.598854512985672E-4</v>
      </c>
      <c r="K453" s="28">
        <v>2.6655509099428199E-3</v>
      </c>
      <c r="L453" s="28">
        <f t="shared" si="82"/>
        <v>0.45941781951070476</v>
      </c>
      <c r="M453" s="28">
        <f t="shared" si="83"/>
        <v>0.46175427789929518</v>
      </c>
      <c r="N453" s="29">
        <v>2.4964530486174599E-3</v>
      </c>
      <c r="O453" s="29">
        <f t="shared" si="84"/>
        <v>0.45965768813400831</v>
      </c>
      <c r="P453" s="29">
        <f t="shared" si="85"/>
        <v>0.46184592571199168</v>
      </c>
      <c r="Q453" s="25" t="b">
        <f t="shared" si="86"/>
        <v>0</v>
      </c>
      <c r="R453" s="25" t="b">
        <f t="shared" si="87"/>
        <v>0</v>
      </c>
      <c r="S453" s="25" t="b">
        <f t="shared" si="88"/>
        <v>0</v>
      </c>
      <c r="T453" s="25" t="b">
        <f t="shared" si="89"/>
        <v>1</v>
      </c>
      <c r="U453" s="31" t="b">
        <f t="shared" si="90"/>
        <v>0</v>
      </c>
    </row>
    <row r="454" spans="1:21">
      <c r="A454" s="42">
        <v>40</v>
      </c>
      <c r="B454" s="26">
        <v>0.7</v>
      </c>
      <c r="C454" s="26">
        <v>0.3</v>
      </c>
      <c r="D454" s="27">
        <f t="shared" si="93"/>
        <v>0.39999999999999997</v>
      </c>
      <c r="E454" s="26">
        <v>10</v>
      </c>
      <c r="F454" s="43">
        <v>1000</v>
      </c>
      <c r="G454" s="24" t="str">
        <f t="shared" si="94"/>
        <v>10% percentile</v>
      </c>
      <c r="H454" s="28">
        <v>0.46954049129800002</v>
      </c>
      <c r="I454" s="29">
        <v>0.46949163630599999</v>
      </c>
      <c r="J454" s="30">
        <f t="shared" si="81"/>
        <v>-1.0404851744515103E-4</v>
      </c>
      <c r="K454" s="28">
        <v>2.9490481385240699E-3</v>
      </c>
      <c r="L454" s="28">
        <f t="shared" si="82"/>
        <v>0.46695553663218969</v>
      </c>
      <c r="M454" s="28">
        <f t="shared" si="83"/>
        <v>0.47212544596381034</v>
      </c>
      <c r="N454" s="29">
        <v>3.1749495973740602E-3</v>
      </c>
      <c r="O454" s="29">
        <f t="shared" si="84"/>
        <v>0.46670867028105328</v>
      </c>
      <c r="P454" s="29">
        <f t="shared" si="85"/>
        <v>0.4722746023309467</v>
      </c>
      <c r="Q454" s="25" t="b">
        <f t="shared" si="86"/>
        <v>0</v>
      </c>
      <c r="R454" s="25" t="b">
        <f t="shared" si="87"/>
        <v>1</v>
      </c>
      <c r="S454" s="25" t="b">
        <f t="shared" si="88"/>
        <v>0</v>
      </c>
      <c r="T454" s="25" t="b">
        <f t="shared" si="89"/>
        <v>0</v>
      </c>
      <c r="U454" s="31" t="b">
        <f t="shared" si="90"/>
        <v>0</v>
      </c>
    </row>
    <row r="455" spans="1:21">
      <c r="A455" s="42">
        <v>41</v>
      </c>
      <c r="B455" s="26">
        <v>0.8</v>
      </c>
      <c r="C455" s="26">
        <v>0.4</v>
      </c>
      <c r="D455" s="27">
        <f t="shared" si="93"/>
        <v>0.4</v>
      </c>
      <c r="E455" s="26">
        <v>2</v>
      </c>
      <c r="F455" s="43">
        <v>50</v>
      </c>
      <c r="G455" s="24" t="str">
        <f t="shared" si="94"/>
        <v>10% percentile</v>
      </c>
      <c r="H455" s="28">
        <v>0.53044955725099996</v>
      </c>
      <c r="I455" s="29">
        <v>0.53262119097299998</v>
      </c>
      <c r="J455" s="30">
        <f t="shared" si="81"/>
        <v>4.093949542071991E-3</v>
      </c>
      <c r="K455" s="28">
        <v>2.2845396899393001E-2</v>
      </c>
      <c r="L455" s="28">
        <f t="shared" si="82"/>
        <v>0.52844706992175172</v>
      </c>
      <c r="M455" s="28">
        <f t="shared" si="83"/>
        <v>0.5324520445802482</v>
      </c>
      <c r="N455" s="29">
        <v>2.0364303568410302E-2</v>
      </c>
      <c r="O455" s="29">
        <f t="shared" si="84"/>
        <v>0.53083618106293839</v>
      </c>
      <c r="P455" s="29">
        <f t="shared" si="85"/>
        <v>0.53440620088306157</v>
      </c>
      <c r="Q455" s="25" t="b">
        <f t="shared" si="86"/>
        <v>0</v>
      </c>
      <c r="R455" s="25" t="b">
        <f t="shared" si="87"/>
        <v>0</v>
      </c>
      <c r="S455" s="25" t="b">
        <f t="shared" si="88"/>
        <v>0</v>
      </c>
      <c r="T455" s="25" t="b">
        <f t="shared" si="89"/>
        <v>0</v>
      </c>
      <c r="U455" s="31" t="b">
        <f t="shared" si="90"/>
        <v>1</v>
      </c>
    </row>
    <row r="456" spans="1:21">
      <c r="A456" s="42">
        <v>42</v>
      </c>
      <c r="B456" s="26">
        <v>0.8</v>
      </c>
      <c r="C456" s="26">
        <v>0.4</v>
      </c>
      <c r="D456" s="27">
        <f t="shared" si="93"/>
        <v>0.4</v>
      </c>
      <c r="E456" s="26">
        <v>2</v>
      </c>
      <c r="F456" s="43">
        <v>100</v>
      </c>
      <c r="G456" s="24" t="str">
        <f t="shared" si="94"/>
        <v>10% percentile</v>
      </c>
      <c r="H456" s="28">
        <v>0.56239776577300005</v>
      </c>
      <c r="I456" s="29">
        <v>0.56365467129799995</v>
      </c>
      <c r="J456" s="30">
        <f t="shared" si="81"/>
        <v>2.2349049044893088E-3</v>
      </c>
      <c r="K456" s="28">
        <v>1.2682616823297899E-2</v>
      </c>
      <c r="L456" s="28">
        <f t="shared" si="82"/>
        <v>0.56064004475864693</v>
      </c>
      <c r="M456" s="28">
        <f t="shared" si="83"/>
        <v>0.56415548678735317</v>
      </c>
      <c r="N456" s="29">
        <v>1.16709881784308E-2</v>
      </c>
      <c r="O456" s="29">
        <f t="shared" si="84"/>
        <v>0.56203715486071315</v>
      </c>
      <c r="P456" s="29">
        <f t="shared" si="85"/>
        <v>0.56527218773528676</v>
      </c>
      <c r="Q456" s="25" t="b">
        <f t="shared" si="86"/>
        <v>0</v>
      </c>
      <c r="R456" s="25" t="b">
        <f t="shared" si="87"/>
        <v>0</v>
      </c>
      <c r="S456" s="25" t="b">
        <f t="shared" si="88"/>
        <v>0</v>
      </c>
      <c r="T456" s="25" t="b">
        <f t="shared" si="89"/>
        <v>1</v>
      </c>
      <c r="U456" s="31" t="b">
        <f t="shared" si="90"/>
        <v>0</v>
      </c>
    </row>
    <row r="457" spans="1:21">
      <c r="A457" s="42">
        <v>43</v>
      </c>
      <c r="B457" s="26">
        <v>0.8</v>
      </c>
      <c r="C457" s="26">
        <v>0.4</v>
      </c>
      <c r="D457" s="27">
        <f t="shared" si="93"/>
        <v>0.4</v>
      </c>
      <c r="E457" s="26">
        <v>2</v>
      </c>
      <c r="F457" s="43">
        <v>250</v>
      </c>
      <c r="G457" s="24" t="str">
        <f t="shared" si="94"/>
        <v>10% percentile</v>
      </c>
      <c r="H457" s="28">
        <v>0.59114669771700001</v>
      </c>
      <c r="I457" s="29">
        <v>0.59057118825800003</v>
      </c>
      <c r="J457" s="30">
        <f t="shared" si="81"/>
        <v>-9.7354761723712226E-4</v>
      </c>
      <c r="K457" s="28">
        <v>6.8492844856560802E-3</v>
      </c>
      <c r="L457" s="28">
        <f t="shared" si="82"/>
        <v>0.58924817291861542</v>
      </c>
      <c r="M457" s="28">
        <f t="shared" si="83"/>
        <v>0.59304522251538461</v>
      </c>
      <c r="N457" s="29">
        <v>7.1726520205502497E-3</v>
      </c>
      <c r="O457" s="29">
        <f t="shared" si="84"/>
        <v>0.58858303055193362</v>
      </c>
      <c r="P457" s="29">
        <f t="shared" si="85"/>
        <v>0.59255934596406645</v>
      </c>
      <c r="Q457" s="25" t="b">
        <f t="shared" si="86"/>
        <v>0</v>
      </c>
      <c r="R457" s="25" t="b">
        <f t="shared" si="87"/>
        <v>1</v>
      </c>
      <c r="S457" s="25" t="b">
        <f t="shared" si="88"/>
        <v>0</v>
      </c>
      <c r="T457" s="25" t="b">
        <f t="shared" si="89"/>
        <v>0</v>
      </c>
      <c r="U457" s="31" t="b">
        <f t="shared" si="90"/>
        <v>0</v>
      </c>
    </row>
    <row r="458" spans="1:21">
      <c r="A458" s="42">
        <v>44</v>
      </c>
      <c r="B458" s="26">
        <v>0.8</v>
      </c>
      <c r="C458" s="26">
        <v>0.4</v>
      </c>
      <c r="D458" s="27">
        <f t="shared" si="93"/>
        <v>0.4</v>
      </c>
      <c r="E458" s="26">
        <v>2</v>
      </c>
      <c r="F458" s="43">
        <v>500</v>
      </c>
      <c r="G458" s="24" t="str">
        <f t="shared" si="94"/>
        <v>10% percentile</v>
      </c>
      <c r="H458" s="28">
        <v>0.60353573718999998</v>
      </c>
      <c r="I458" s="29">
        <v>0.60355637210299995</v>
      </c>
      <c r="J458" s="30">
        <f t="shared" si="81"/>
        <v>3.419004332046152E-5</v>
      </c>
      <c r="K458" s="28">
        <v>3.5868683588622199E-3</v>
      </c>
      <c r="L458" s="28">
        <f t="shared" si="82"/>
        <v>0.60196372282055521</v>
      </c>
      <c r="M458" s="28">
        <f t="shared" si="83"/>
        <v>0.60510775155944474</v>
      </c>
      <c r="N458" s="29">
        <v>3.6730120044931899E-3</v>
      </c>
      <c r="O458" s="29">
        <f t="shared" si="84"/>
        <v>0.60194660361625296</v>
      </c>
      <c r="P458" s="29">
        <f t="shared" si="85"/>
        <v>0.60516614058974694</v>
      </c>
      <c r="Q458" s="25" t="b">
        <f t="shared" si="86"/>
        <v>0</v>
      </c>
      <c r="R458" s="25" t="b">
        <f t="shared" si="87"/>
        <v>0</v>
      </c>
      <c r="S458" s="25" t="b">
        <f t="shared" si="88"/>
        <v>0</v>
      </c>
      <c r="T458" s="25" t="b">
        <f t="shared" si="89"/>
        <v>1</v>
      </c>
      <c r="U458" s="31" t="b">
        <f t="shared" si="90"/>
        <v>0</v>
      </c>
    </row>
    <row r="459" spans="1:21">
      <c r="A459" s="42">
        <v>45</v>
      </c>
      <c r="B459" s="26">
        <v>0.8</v>
      </c>
      <c r="C459" s="26">
        <v>0.4</v>
      </c>
      <c r="D459" s="27">
        <f t="shared" si="93"/>
        <v>0.4</v>
      </c>
      <c r="E459" s="26">
        <v>2</v>
      </c>
      <c r="F459" s="43">
        <v>1000</v>
      </c>
      <c r="G459" s="24" t="str">
        <f t="shared" si="94"/>
        <v>10% percentile</v>
      </c>
      <c r="H459" s="28">
        <v>0.61590199990299999</v>
      </c>
      <c r="I459" s="29">
        <v>0.616308559433</v>
      </c>
      <c r="J459" s="30">
        <f t="shared" si="81"/>
        <v>6.6010425370277581E-4</v>
      </c>
      <c r="K459" s="28">
        <v>2.2364027615928302E-3</v>
      </c>
      <c r="L459" s="28">
        <f t="shared" si="82"/>
        <v>0.61394170645180401</v>
      </c>
      <c r="M459" s="28">
        <f t="shared" si="83"/>
        <v>0.61786229335419596</v>
      </c>
      <c r="N459" s="29">
        <v>2.45134610315956E-3</v>
      </c>
      <c r="O459" s="29">
        <f t="shared" si="84"/>
        <v>0.61415985983596677</v>
      </c>
      <c r="P459" s="29">
        <f t="shared" si="85"/>
        <v>0.61845725903003324</v>
      </c>
      <c r="Q459" s="25" t="b">
        <f t="shared" si="86"/>
        <v>0</v>
      </c>
      <c r="R459" s="25" t="b">
        <f t="shared" si="87"/>
        <v>0</v>
      </c>
      <c r="S459" s="25" t="b">
        <f t="shared" si="88"/>
        <v>0</v>
      </c>
      <c r="T459" s="25" t="b">
        <f t="shared" si="89"/>
        <v>1</v>
      </c>
      <c r="U459" s="31" t="b">
        <f t="shared" si="90"/>
        <v>0</v>
      </c>
    </row>
    <row r="460" spans="1:21">
      <c r="A460" s="42">
        <v>46</v>
      </c>
      <c r="B460" s="26">
        <v>0.8</v>
      </c>
      <c r="C460" s="26">
        <v>0.4</v>
      </c>
      <c r="D460" s="27">
        <f t="shared" si="93"/>
        <v>0.4</v>
      </c>
      <c r="E460" s="26">
        <v>10</v>
      </c>
      <c r="F460" s="43">
        <v>50</v>
      </c>
      <c r="G460" s="24" t="str">
        <f t="shared" si="94"/>
        <v>10% percentile</v>
      </c>
      <c r="H460" s="28">
        <v>0.53347965590299995</v>
      </c>
      <c r="I460" s="29">
        <v>0.53381795208899996</v>
      </c>
      <c r="J460" s="30">
        <f t="shared" si="81"/>
        <v>6.3413137175285215E-4</v>
      </c>
      <c r="K460" s="28">
        <v>1.99439535897942E-2</v>
      </c>
      <c r="L460" s="28">
        <f t="shared" si="82"/>
        <v>0.53173149129309827</v>
      </c>
      <c r="M460" s="28">
        <f t="shared" si="83"/>
        <v>0.53522782051290163</v>
      </c>
      <c r="N460" s="29">
        <v>1.9592162035765599E-2</v>
      </c>
      <c r="O460" s="29">
        <f t="shared" si="84"/>
        <v>0.53210062336838404</v>
      </c>
      <c r="P460" s="29">
        <f t="shared" si="85"/>
        <v>0.53553528080961588</v>
      </c>
      <c r="Q460" s="25" t="b">
        <f t="shared" si="86"/>
        <v>0</v>
      </c>
      <c r="R460" s="25" t="b">
        <f t="shared" si="87"/>
        <v>0</v>
      </c>
      <c r="S460" s="25" t="b">
        <f t="shared" si="88"/>
        <v>0</v>
      </c>
      <c r="T460" s="25" t="b">
        <f t="shared" si="89"/>
        <v>1</v>
      </c>
      <c r="U460" s="31" t="b">
        <f t="shared" si="90"/>
        <v>0</v>
      </c>
    </row>
    <row r="461" spans="1:21">
      <c r="A461" s="42">
        <v>47</v>
      </c>
      <c r="B461" s="26">
        <v>0.8</v>
      </c>
      <c r="C461" s="26">
        <v>0.4</v>
      </c>
      <c r="D461" s="27">
        <f t="shared" si="93"/>
        <v>0.4</v>
      </c>
      <c r="E461" s="26">
        <v>10</v>
      </c>
      <c r="F461" s="43">
        <v>100</v>
      </c>
      <c r="G461" s="24" t="str">
        <f t="shared" si="94"/>
        <v>10% percentile</v>
      </c>
      <c r="H461" s="28">
        <v>0.56382828789100004</v>
      </c>
      <c r="I461" s="29">
        <v>0.56365238234799997</v>
      </c>
      <c r="J461" s="30">
        <f t="shared" si="81"/>
        <v>-3.1198424551921706E-4</v>
      </c>
      <c r="K461" s="28">
        <v>1.25274725171789E-2</v>
      </c>
      <c r="L461" s="28">
        <f t="shared" si="82"/>
        <v>0.56209206878046702</v>
      </c>
      <c r="M461" s="28">
        <f t="shared" si="83"/>
        <v>0.56556450700153305</v>
      </c>
      <c r="N461" s="29">
        <v>1.23911413757516E-2</v>
      </c>
      <c r="O461" s="29">
        <f t="shared" si="84"/>
        <v>0.56193505776968666</v>
      </c>
      <c r="P461" s="29">
        <f t="shared" si="85"/>
        <v>0.56536970692631328</v>
      </c>
      <c r="Q461" s="25" t="b">
        <f t="shared" si="86"/>
        <v>0</v>
      </c>
      <c r="R461" s="25" t="b">
        <f t="shared" si="87"/>
        <v>1</v>
      </c>
      <c r="S461" s="25" t="b">
        <f t="shared" si="88"/>
        <v>0</v>
      </c>
      <c r="T461" s="25" t="b">
        <f t="shared" si="89"/>
        <v>0</v>
      </c>
      <c r="U461" s="31" t="b">
        <f t="shared" si="90"/>
        <v>0</v>
      </c>
    </row>
    <row r="462" spans="1:21">
      <c r="A462" s="42">
        <v>48</v>
      </c>
      <c r="B462" s="26">
        <v>0.8</v>
      </c>
      <c r="C462" s="26">
        <v>0.4</v>
      </c>
      <c r="D462" s="27">
        <f t="shared" si="93"/>
        <v>0.4</v>
      </c>
      <c r="E462" s="26">
        <v>10</v>
      </c>
      <c r="F462" s="43">
        <v>250</v>
      </c>
      <c r="G462" s="24" t="str">
        <f t="shared" si="94"/>
        <v>10% percentile</v>
      </c>
      <c r="H462" s="28">
        <v>0.59224008457099997</v>
      </c>
      <c r="I462" s="29">
        <v>0.591810302771</v>
      </c>
      <c r="J462" s="30">
        <f t="shared" si="81"/>
        <v>-7.2568846857316914E-4</v>
      </c>
      <c r="K462" s="28">
        <v>6.2068261984681E-3</v>
      </c>
      <c r="L462" s="28">
        <f t="shared" si="82"/>
        <v>0.59051964012432334</v>
      </c>
      <c r="M462" s="28">
        <f t="shared" si="83"/>
        <v>0.5939605290176766</v>
      </c>
      <c r="N462" s="29">
        <v>6.2018851523194E-3</v>
      </c>
      <c r="O462" s="29">
        <f t="shared" si="84"/>
        <v>0.59009122791244062</v>
      </c>
      <c r="P462" s="29">
        <f t="shared" si="85"/>
        <v>0.59352937762955937</v>
      </c>
      <c r="Q462" s="25" t="b">
        <f t="shared" si="86"/>
        <v>0</v>
      </c>
      <c r="R462" s="25" t="b">
        <f t="shared" si="87"/>
        <v>1</v>
      </c>
      <c r="S462" s="25" t="b">
        <f t="shared" si="88"/>
        <v>0</v>
      </c>
      <c r="T462" s="25" t="b">
        <f t="shared" si="89"/>
        <v>0</v>
      </c>
      <c r="U462" s="31" t="b">
        <f t="shared" si="90"/>
        <v>0</v>
      </c>
    </row>
    <row r="463" spans="1:21">
      <c r="A463" s="42">
        <v>49</v>
      </c>
      <c r="B463" s="26">
        <v>0.8</v>
      </c>
      <c r="C463" s="26">
        <v>0.4</v>
      </c>
      <c r="D463" s="27">
        <f t="shared" si="93"/>
        <v>0.4</v>
      </c>
      <c r="E463" s="26">
        <v>10</v>
      </c>
      <c r="F463" s="43">
        <v>500</v>
      </c>
      <c r="G463" s="24" t="str">
        <f t="shared" si="94"/>
        <v>10% percentile</v>
      </c>
      <c r="H463" s="28">
        <v>0.60567669206800001</v>
      </c>
      <c r="I463" s="29">
        <v>0.60545425863900004</v>
      </c>
      <c r="J463" s="30">
        <f t="shared" ref="J463:J494" si="95">IF($H463=0,"-",($I463-$H463)/$H463)</f>
        <v>-3.6724779393524309E-4</v>
      </c>
      <c r="K463" s="28">
        <v>2.5903688169213301E-3</v>
      </c>
      <c r="L463" s="28">
        <f t="shared" ref="L463:L494" si="96">$H463-1.96*($K463/IF($F463&lt;=250,IF($F463&lt;=100,IF($F463&lt;=50,SQRT(500),SQRT(200)),SQRT(50)),IF($F463&lt;=500,SQRT(20),SQRT(5))))</f>
        <v>0.6045414128787594</v>
      </c>
      <c r="M463" s="28">
        <f t="shared" ref="M463:M494" si="97">$H463+1.96*($K463/IF($F463&lt;=250,IF($F463&lt;=100,IF($F463&lt;=50,SQRT(500),SQRT(200)),SQRT(50)),IF($F463&lt;=500,SQRT(20),SQRT(5))))</f>
        <v>0.60681197125724062</v>
      </c>
      <c r="N463" s="29">
        <v>2.82147367842428E-3</v>
      </c>
      <c r="O463" s="29">
        <f t="shared" ref="O463:O494" si="98">$I463-1.96*($N463/IF($F463&lt;=250,IF($F463&lt;=100,IF($F463&lt;=50,SQRT(500),SQRT(200)),SQRT(50)),IF($F463&lt;=500,SQRT(20),SQRT(5))))</f>
        <v>0.60421769327843011</v>
      </c>
      <c r="P463" s="29">
        <f t="shared" ref="P463:P494" si="99">$I463+1.96*($N463/IF($F463&lt;=250,IF($F463&lt;=100,IF($F463&lt;=50,SQRT(500),SQRT(200)),SQRT(50)),IF($F463&lt;=500,SQRT(20),SQRT(5))))</f>
        <v>0.60669082399956997</v>
      </c>
      <c r="Q463" s="25" t="b">
        <f t="shared" ref="Q463:Q494" si="100">IF($I463&lt;$L463,TRUE,FALSE)</f>
        <v>0</v>
      </c>
      <c r="R463" s="25" t="b">
        <f t="shared" ref="R463:R494" si="101">IF(AND($I463&lt;$H463,$I463&gt;=$L463),TRUE,FALSE)</f>
        <v>1</v>
      </c>
      <c r="S463" s="25" t="b">
        <f t="shared" ref="S463:S494" si="102">IF($I463=$H463,TRUE,FALSE)</f>
        <v>0</v>
      </c>
      <c r="T463" s="25" t="b">
        <f t="shared" ref="T463:T494" si="103">IF(AND($I463&gt;$H463,$I463&lt;=$M463),TRUE,FALSE)</f>
        <v>0</v>
      </c>
      <c r="U463" s="31" t="b">
        <f t="shared" ref="U463:U494" si="104">IF($I463&gt;$M463,TRUE,FALSE)</f>
        <v>0</v>
      </c>
    </row>
    <row r="464" spans="1:21">
      <c r="A464" s="42">
        <v>50</v>
      </c>
      <c r="B464" s="26">
        <v>0.8</v>
      </c>
      <c r="C464" s="26">
        <v>0.4</v>
      </c>
      <c r="D464" s="27">
        <f t="shared" si="93"/>
        <v>0.4</v>
      </c>
      <c r="E464" s="26">
        <v>10</v>
      </c>
      <c r="F464" s="43">
        <v>1000</v>
      </c>
      <c r="G464" s="24" t="str">
        <f t="shared" si="94"/>
        <v>10% percentile</v>
      </c>
      <c r="H464" s="28">
        <v>0.61546600936700002</v>
      </c>
      <c r="I464" s="29">
        <v>0.61609415271000001</v>
      </c>
      <c r="J464" s="30">
        <f t="shared" si="95"/>
        <v>1.0205979427621449E-3</v>
      </c>
      <c r="K464" s="28">
        <v>2.2201524793962701E-3</v>
      </c>
      <c r="L464" s="28">
        <f t="shared" si="96"/>
        <v>0.61351995991617692</v>
      </c>
      <c r="M464" s="28">
        <f t="shared" si="97"/>
        <v>0.61741205881782313</v>
      </c>
      <c r="N464" s="29">
        <v>2.2801910201936601E-3</v>
      </c>
      <c r="O464" s="29">
        <f t="shared" si="98"/>
        <v>0.61409547715784762</v>
      </c>
      <c r="P464" s="29">
        <f t="shared" si="99"/>
        <v>0.61809282826215239</v>
      </c>
      <c r="Q464" s="25" t="b">
        <f t="shared" si="100"/>
        <v>0</v>
      </c>
      <c r="R464" s="25" t="b">
        <f t="shared" si="101"/>
        <v>0</v>
      </c>
      <c r="S464" s="25" t="b">
        <f t="shared" si="102"/>
        <v>0</v>
      </c>
      <c r="T464" s="25" t="b">
        <f t="shared" si="103"/>
        <v>1</v>
      </c>
      <c r="U464" s="31" t="b">
        <f t="shared" si="104"/>
        <v>0</v>
      </c>
    </row>
    <row r="465" spans="1:21">
      <c r="A465" s="42">
        <v>51</v>
      </c>
      <c r="B465" s="26">
        <v>0.9</v>
      </c>
      <c r="C465" s="26">
        <v>0.1</v>
      </c>
      <c r="D465" s="27">
        <f t="shared" si="93"/>
        <v>0.8</v>
      </c>
      <c r="E465" s="26">
        <v>2</v>
      </c>
      <c r="F465" s="43">
        <v>50</v>
      </c>
      <c r="G465" s="24" t="str">
        <f t="shared" si="94"/>
        <v>10% percentile</v>
      </c>
      <c r="H465" s="28">
        <v>0.62513028695799999</v>
      </c>
      <c r="I465" s="29">
        <v>0.63195189137300001</v>
      </c>
      <c r="J465" s="30">
        <f t="shared" si="95"/>
        <v>1.091229229701093E-2</v>
      </c>
      <c r="K465" s="28">
        <v>4.1299029761982797E-2</v>
      </c>
      <c r="L465" s="28">
        <f t="shared" si="96"/>
        <v>0.62151026739025883</v>
      </c>
      <c r="M465" s="28">
        <f t="shared" si="97"/>
        <v>0.62875030652574115</v>
      </c>
      <c r="N465" s="29">
        <v>3.6503966996525E-2</v>
      </c>
      <c r="O465" s="29">
        <f t="shared" si="98"/>
        <v>0.62875217758821655</v>
      </c>
      <c r="P465" s="29">
        <f t="shared" si="99"/>
        <v>0.63515160515778346</v>
      </c>
      <c r="Q465" s="25" t="b">
        <f t="shared" si="100"/>
        <v>0</v>
      </c>
      <c r="R465" s="25" t="b">
        <f t="shared" si="101"/>
        <v>0</v>
      </c>
      <c r="S465" s="25" t="b">
        <f t="shared" si="102"/>
        <v>0</v>
      </c>
      <c r="T465" s="25" t="b">
        <f t="shared" si="103"/>
        <v>0</v>
      </c>
      <c r="U465" s="31" t="b">
        <f t="shared" si="104"/>
        <v>1</v>
      </c>
    </row>
    <row r="466" spans="1:21">
      <c r="A466" s="42">
        <v>52</v>
      </c>
      <c r="B466" s="26">
        <v>0.9</v>
      </c>
      <c r="C466" s="26">
        <v>0.1</v>
      </c>
      <c r="D466" s="27">
        <f t="shared" si="93"/>
        <v>0.8</v>
      </c>
      <c r="E466" s="26">
        <v>2</v>
      </c>
      <c r="F466" s="43">
        <v>100</v>
      </c>
      <c r="G466" s="24" t="str">
        <f t="shared" si="94"/>
        <v>10% percentile</v>
      </c>
      <c r="H466" s="28">
        <v>0.67884601977000003</v>
      </c>
      <c r="I466" s="29">
        <v>0.68298941156399995</v>
      </c>
      <c r="J466" s="30">
        <f t="shared" si="95"/>
        <v>6.1035811853235008E-3</v>
      </c>
      <c r="K466" s="28">
        <v>2.5453114309979999E-2</v>
      </c>
      <c r="L466" s="28">
        <f t="shared" si="96"/>
        <v>0.67531839810274297</v>
      </c>
      <c r="M466" s="28">
        <f t="shared" si="97"/>
        <v>0.68237364143725709</v>
      </c>
      <c r="N466" s="29">
        <v>2.2730513555575298E-2</v>
      </c>
      <c r="O466" s="29">
        <f t="shared" si="98"/>
        <v>0.67983912311009997</v>
      </c>
      <c r="P466" s="29">
        <f t="shared" si="99"/>
        <v>0.68613970001789992</v>
      </c>
      <c r="Q466" s="25" t="b">
        <f t="shared" si="100"/>
        <v>0</v>
      </c>
      <c r="R466" s="25" t="b">
        <f t="shared" si="101"/>
        <v>0</v>
      </c>
      <c r="S466" s="25" t="b">
        <f t="shared" si="102"/>
        <v>0</v>
      </c>
      <c r="T466" s="25" t="b">
        <f t="shared" si="103"/>
        <v>0</v>
      </c>
      <c r="U466" s="31" t="b">
        <f t="shared" si="104"/>
        <v>1</v>
      </c>
    </row>
    <row r="467" spans="1:21">
      <c r="A467" s="42">
        <v>53</v>
      </c>
      <c r="B467" s="26">
        <v>0.9</v>
      </c>
      <c r="C467" s="26">
        <v>0.1</v>
      </c>
      <c r="D467" s="27">
        <f t="shared" si="93"/>
        <v>0.8</v>
      </c>
      <c r="E467" s="26">
        <v>2</v>
      </c>
      <c r="F467" s="43">
        <v>250</v>
      </c>
      <c r="G467" s="24" t="str">
        <f t="shared" si="94"/>
        <v>10% percentile</v>
      </c>
      <c r="H467" s="28">
        <v>0.72621284142700004</v>
      </c>
      <c r="I467" s="29">
        <v>0.72602589102100001</v>
      </c>
      <c r="J467" s="30">
        <f t="shared" si="95"/>
        <v>-2.5743197494645643E-4</v>
      </c>
      <c r="K467" s="28">
        <v>1.56616271074295E-2</v>
      </c>
      <c r="L467" s="28">
        <f t="shared" si="96"/>
        <v>0.72187165987602531</v>
      </c>
      <c r="M467" s="28">
        <f t="shared" si="97"/>
        <v>0.73055402297797478</v>
      </c>
      <c r="N467" s="29">
        <v>1.37812398440258E-2</v>
      </c>
      <c r="O467" s="29">
        <f t="shared" si="98"/>
        <v>0.72220592622742741</v>
      </c>
      <c r="P467" s="29">
        <f t="shared" si="99"/>
        <v>0.72984585581457262</v>
      </c>
      <c r="Q467" s="25" t="b">
        <f t="shared" si="100"/>
        <v>0</v>
      </c>
      <c r="R467" s="25" t="b">
        <f t="shared" si="101"/>
        <v>1</v>
      </c>
      <c r="S467" s="25" t="b">
        <f t="shared" si="102"/>
        <v>0</v>
      </c>
      <c r="T467" s="25" t="b">
        <f t="shared" si="103"/>
        <v>0</v>
      </c>
      <c r="U467" s="31" t="b">
        <f t="shared" si="104"/>
        <v>0</v>
      </c>
    </row>
    <row r="468" spans="1:21">
      <c r="A468" s="42">
        <v>54</v>
      </c>
      <c r="B468" s="26">
        <v>0.9</v>
      </c>
      <c r="C468" s="26">
        <v>0.1</v>
      </c>
      <c r="D468" s="27">
        <f t="shared" si="93"/>
        <v>0.8</v>
      </c>
      <c r="E468" s="26">
        <v>2</v>
      </c>
      <c r="F468" s="43">
        <v>500</v>
      </c>
      <c r="G468" s="24" t="str">
        <f t="shared" si="94"/>
        <v>10% percentile</v>
      </c>
      <c r="H468" s="28">
        <v>0.74987481572600001</v>
      </c>
      <c r="I468" s="29">
        <v>0.74982926480000001</v>
      </c>
      <c r="J468" s="30">
        <f t="shared" si="95"/>
        <v>-6.0744707042739596E-5</v>
      </c>
      <c r="K468" s="28">
        <v>7.0479391518519698E-3</v>
      </c>
      <c r="L468" s="28">
        <f t="shared" si="96"/>
        <v>0.7467859202012147</v>
      </c>
      <c r="M468" s="28">
        <f t="shared" si="97"/>
        <v>0.75296371125078532</v>
      </c>
      <c r="N468" s="29">
        <v>7.6685537556762003E-3</v>
      </c>
      <c r="O468" s="29">
        <f t="shared" si="98"/>
        <v>0.74646837293258661</v>
      </c>
      <c r="P468" s="29">
        <f t="shared" si="99"/>
        <v>0.7531901566674134</v>
      </c>
      <c r="Q468" s="25" t="b">
        <f t="shared" si="100"/>
        <v>0</v>
      </c>
      <c r="R468" s="25" t="b">
        <f t="shared" si="101"/>
        <v>1</v>
      </c>
      <c r="S468" s="25" t="b">
        <f t="shared" si="102"/>
        <v>0</v>
      </c>
      <c r="T468" s="25" t="b">
        <f t="shared" si="103"/>
        <v>0</v>
      </c>
      <c r="U468" s="31" t="b">
        <f t="shared" si="104"/>
        <v>0</v>
      </c>
    </row>
    <row r="469" spans="1:21">
      <c r="A469" s="42">
        <v>55</v>
      </c>
      <c r="B469" s="26">
        <v>0.9</v>
      </c>
      <c r="C469" s="26">
        <v>0.1</v>
      </c>
      <c r="D469" s="27">
        <f t="shared" si="93"/>
        <v>0.8</v>
      </c>
      <c r="E469" s="26">
        <v>2</v>
      </c>
      <c r="F469" s="43">
        <v>1000</v>
      </c>
      <c r="G469" s="24" t="str">
        <f t="shared" si="94"/>
        <v>10% percentile</v>
      </c>
      <c r="H469" s="28">
        <v>0.76808748617900002</v>
      </c>
      <c r="I469" s="29">
        <v>0.76806458151900003</v>
      </c>
      <c r="J469" s="30">
        <f t="shared" si="95"/>
        <v>-2.9820379074176863E-5</v>
      </c>
      <c r="K469" s="28">
        <v>3.4827699638366101E-3</v>
      </c>
      <c r="L469" s="28">
        <f t="shared" si="96"/>
        <v>0.76503470370645987</v>
      </c>
      <c r="M469" s="28">
        <f t="shared" si="97"/>
        <v>0.77114026865154017</v>
      </c>
      <c r="N469" s="29">
        <v>2.9256532764045202E-3</v>
      </c>
      <c r="O469" s="29">
        <f t="shared" si="98"/>
        <v>0.76550013335398293</v>
      </c>
      <c r="P469" s="29">
        <f t="shared" si="99"/>
        <v>0.77062902968401714</v>
      </c>
      <c r="Q469" s="25" t="b">
        <f t="shared" si="100"/>
        <v>0</v>
      </c>
      <c r="R469" s="25" t="b">
        <f t="shared" si="101"/>
        <v>1</v>
      </c>
      <c r="S469" s="25" t="b">
        <f t="shared" si="102"/>
        <v>0</v>
      </c>
      <c r="T469" s="25" t="b">
        <f t="shared" si="103"/>
        <v>0</v>
      </c>
      <c r="U469" s="31" t="b">
        <f t="shared" si="104"/>
        <v>0</v>
      </c>
    </row>
    <row r="470" spans="1:21">
      <c r="A470" s="42">
        <v>56</v>
      </c>
      <c r="B470" s="26">
        <v>0.9</v>
      </c>
      <c r="C470" s="26">
        <v>0.1</v>
      </c>
      <c r="D470" s="27">
        <f t="shared" si="93"/>
        <v>0.8</v>
      </c>
      <c r="E470" s="26">
        <v>10</v>
      </c>
      <c r="F470" s="43">
        <v>50</v>
      </c>
      <c r="G470" s="24" t="str">
        <f t="shared" si="94"/>
        <v>10% percentile</v>
      </c>
      <c r="H470" s="28">
        <v>0.63528622611700003</v>
      </c>
      <c r="I470" s="29">
        <v>0.63587472609100004</v>
      </c>
      <c r="J470" s="30">
        <f t="shared" si="95"/>
        <v>9.2635405870050832E-4</v>
      </c>
      <c r="K470" s="28">
        <v>3.5890307162779599E-2</v>
      </c>
      <c r="L470" s="28">
        <f t="shared" si="96"/>
        <v>0.63214030198826654</v>
      </c>
      <c r="M470" s="28">
        <f t="shared" si="97"/>
        <v>0.63843215024573352</v>
      </c>
      <c r="N470" s="29">
        <v>3.5229840597464403E-2</v>
      </c>
      <c r="O470" s="29">
        <f t="shared" si="98"/>
        <v>0.63278669440923352</v>
      </c>
      <c r="P470" s="29">
        <f t="shared" si="99"/>
        <v>0.63896275777276657</v>
      </c>
      <c r="Q470" s="25" t="b">
        <f t="shared" si="100"/>
        <v>0</v>
      </c>
      <c r="R470" s="25" t="b">
        <f t="shared" si="101"/>
        <v>0</v>
      </c>
      <c r="S470" s="25" t="b">
        <f t="shared" si="102"/>
        <v>0</v>
      </c>
      <c r="T470" s="25" t="b">
        <f t="shared" si="103"/>
        <v>1</v>
      </c>
      <c r="U470" s="31" t="b">
        <f t="shared" si="104"/>
        <v>0</v>
      </c>
    </row>
    <row r="471" spans="1:21">
      <c r="A471" s="42">
        <v>57</v>
      </c>
      <c r="B471" s="26">
        <v>0.9</v>
      </c>
      <c r="C471" s="26">
        <v>0.1</v>
      </c>
      <c r="D471" s="27">
        <f t="shared" si="93"/>
        <v>0.8</v>
      </c>
      <c r="E471" s="26">
        <v>10</v>
      </c>
      <c r="F471" s="43">
        <v>100</v>
      </c>
      <c r="G471" s="24" t="str">
        <f t="shared" si="94"/>
        <v>10% percentile</v>
      </c>
      <c r="H471" s="28">
        <v>0.682045613858</v>
      </c>
      <c r="I471" s="29">
        <v>0.68246312803800002</v>
      </c>
      <c r="J471" s="30">
        <f t="shared" si="95"/>
        <v>6.1214993765350701E-4</v>
      </c>
      <c r="K471" s="28">
        <v>2.43806105132694E-2</v>
      </c>
      <c r="L471" s="28">
        <f t="shared" si="96"/>
        <v>0.6786666336334134</v>
      </c>
      <c r="M471" s="28">
        <f t="shared" si="97"/>
        <v>0.6854245940825866</v>
      </c>
      <c r="N471" s="29">
        <v>2.4275716036991E-2</v>
      </c>
      <c r="O471" s="29">
        <f t="shared" si="98"/>
        <v>0.67909868544612861</v>
      </c>
      <c r="P471" s="29">
        <f t="shared" si="99"/>
        <v>0.68582757062987143</v>
      </c>
      <c r="Q471" s="25" t="b">
        <f t="shared" si="100"/>
        <v>0</v>
      </c>
      <c r="R471" s="25" t="b">
        <f t="shared" si="101"/>
        <v>0</v>
      </c>
      <c r="S471" s="25" t="b">
        <f t="shared" si="102"/>
        <v>0</v>
      </c>
      <c r="T471" s="25" t="b">
        <f t="shared" si="103"/>
        <v>1</v>
      </c>
      <c r="U471" s="31" t="b">
        <f t="shared" si="104"/>
        <v>0</v>
      </c>
    </row>
    <row r="472" spans="1:21">
      <c r="A472" s="42">
        <v>58</v>
      </c>
      <c r="B472" s="26">
        <v>0.9</v>
      </c>
      <c r="C472" s="26">
        <v>0.1</v>
      </c>
      <c r="D472" s="27">
        <f t="shared" si="93"/>
        <v>0.8</v>
      </c>
      <c r="E472" s="26">
        <v>10</v>
      </c>
      <c r="F472" s="43">
        <v>250</v>
      </c>
      <c r="G472" s="24" t="str">
        <f t="shared" si="94"/>
        <v>10% percentile</v>
      </c>
      <c r="H472" s="28">
        <v>0.72788348526299995</v>
      </c>
      <c r="I472" s="29">
        <v>0.72756085337800003</v>
      </c>
      <c r="J472" s="30">
        <f t="shared" si="95"/>
        <v>-4.4324660681558189E-4</v>
      </c>
      <c r="K472" s="28">
        <v>1.25850402398712E-2</v>
      </c>
      <c r="L472" s="28">
        <f t="shared" si="96"/>
        <v>0.72439509008331349</v>
      </c>
      <c r="M472" s="28">
        <f t="shared" si="97"/>
        <v>0.73137188044268642</v>
      </c>
      <c r="N472" s="29">
        <v>1.3109105350556999E-2</v>
      </c>
      <c r="O472" s="29">
        <f t="shared" si="98"/>
        <v>0.72392719476084233</v>
      </c>
      <c r="P472" s="29">
        <f t="shared" si="99"/>
        <v>0.73119451199515773</v>
      </c>
      <c r="Q472" s="25" t="b">
        <f t="shared" si="100"/>
        <v>0</v>
      </c>
      <c r="R472" s="25" t="b">
        <f t="shared" si="101"/>
        <v>1</v>
      </c>
      <c r="S472" s="25" t="b">
        <f t="shared" si="102"/>
        <v>0</v>
      </c>
      <c r="T472" s="25" t="b">
        <f t="shared" si="103"/>
        <v>0</v>
      </c>
      <c r="U472" s="31" t="b">
        <f t="shared" si="104"/>
        <v>0</v>
      </c>
    </row>
    <row r="473" spans="1:21">
      <c r="A473" s="42">
        <v>59</v>
      </c>
      <c r="B473" s="26">
        <v>0.9</v>
      </c>
      <c r="C473" s="26">
        <v>0.1</v>
      </c>
      <c r="D473" s="27">
        <f t="shared" si="93"/>
        <v>0.8</v>
      </c>
      <c r="E473" s="26">
        <v>10</v>
      </c>
      <c r="F473" s="43">
        <v>500</v>
      </c>
      <c r="G473" s="24" t="str">
        <f t="shared" si="94"/>
        <v>10% percentile</v>
      </c>
      <c r="H473" s="28">
        <v>0.75174252395399999</v>
      </c>
      <c r="I473" s="29">
        <v>0.75116677422</v>
      </c>
      <c r="J473" s="30">
        <f t="shared" si="95"/>
        <v>-7.6588687702761516E-4</v>
      </c>
      <c r="K473" s="28">
        <v>5.9153879476660102E-3</v>
      </c>
      <c r="L473" s="28">
        <f t="shared" si="96"/>
        <v>0.74914999087940426</v>
      </c>
      <c r="M473" s="28">
        <f t="shared" si="97"/>
        <v>0.75433505702859571</v>
      </c>
      <c r="N473" s="29">
        <v>6.8132474967698498E-3</v>
      </c>
      <c r="O473" s="29">
        <f t="shared" si="98"/>
        <v>0.74818073684813968</v>
      </c>
      <c r="P473" s="29">
        <f t="shared" si="99"/>
        <v>0.75415281159186032</v>
      </c>
      <c r="Q473" s="25" t="b">
        <f t="shared" si="100"/>
        <v>0</v>
      </c>
      <c r="R473" s="25" t="b">
        <f t="shared" si="101"/>
        <v>1</v>
      </c>
      <c r="S473" s="25" t="b">
        <f t="shared" si="102"/>
        <v>0</v>
      </c>
      <c r="T473" s="25" t="b">
        <f t="shared" si="103"/>
        <v>0</v>
      </c>
      <c r="U473" s="31" t="b">
        <f t="shared" si="104"/>
        <v>0</v>
      </c>
    </row>
    <row r="474" spans="1:21">
      <c r="A474" s="42">
        <v>60</v>
      </c>
      <c r="B474" s="26">
        <v>0.9</v>
      </c>
      <c r="C474" s="26">
        <v>0.1</v>
      </c>
      <c r="D474" s="27">
        <f t="shared" si="93"/>
        <v>0.8</v>
      </c>
      <c r="E474" s="26">
        <v>10</v>
      </c>
      <c r="F474" s="43">
        <v>1000</v>
      </c>
      <c r="G474" s="24" t="str">
        <f t="shared" si="94"/>
        <v>10% percentile</v>
      </c>
      <c r="H474" s="28">
        <v>0.76873028587900005</v>
      </c>
      <c r="I474" s="29">
        <v>0.76943985591099995</v>
      </c>
      <c r="J474" s="30">
        <f t="shared" si="95"/>
        <v>9.2304159863890601E-4</v>
      </c>
      <c r="K474" s="28">
        <v>1.7919367177902301E-3</v>
      </c>
      <c r="L474" s="28">
        <f t="shared" si="96"/>
        <v>0.76715958409255613</v>
      </c>
      <c r="M474" s="28">
        <f t="shared" si="97"/>
        <v>0.77030098766544397</v>
      </c>
      <c r="N474" s="29">
        <v>1.25808515252693E-3</v>
      </c>
      <c r="O474" s="29">
        <f t="shared" si="98"/>
        <v>0.76833709565336683</v>
      </c>
      <c r="P474" s="29">
        <f t="shared" si="99"/>
        <v>0.77054261616863307</v>
      </c>
      <c r="Q474" s="25" t="b">
        <f t="shared" si="100"/>
        <v>0</v>
      </c>
      <c r="R474" s="25" t="b">
        <f t="shared" si="101"/>
        <v>0</v>
      </c>
      <c r="S474" s="25" t="b">
        <f t="shared" si="102"/>
        <v>0</v>
      </c>
      <c r="T474" s="25" t="b">
        <f t="shared" si="103"/>
        <v>1</v>
      </c>
      <c r="U474" s="31" t="b">
        <f t="shared" si="104"/>
        <v>0</v>
      </c>
    </row>
    <row r="475" spans="1:21">
      <c r="A475" s="42">
        <v>61</v>
      </c>
      <c r="B475" s="26">
        <v>1</v>
      </c>
      <c r="C475" s="26">
        <v>0</v>
      </c>
      <c r="D475" s="27">
        <f t="shared" si="93"/>
        <v>1</v>
      </c>
      <c r="E475" s="26">
        <v>2</v>
      </c>
      <c r="F475" s="43">
        <v>50</v>
      </c>
      <c r="G475" s="24" t="str">
        <f t="shared" si="94"/>
        <v>10% percentile</v>
      </c>
      <c r="H475" s="28">
        <v>0.75315994740100001</v>
      </c>
      <c r="I475" s="29">
        <v>0.78066533288399997</v>
      </c>
      <c r="J475" s="30">
        <f t="shared" si="95"/>
        <v>3.6519979026919037E-2</v>
      </c>
      <c r="K475" s="28">
        <v>5.9645058613364998E-2</v>
      </c>
      <c r="L475" s="28">
        <f t="shared" si="96"/>
        <v>0.74793182750220744</v>
      </c>
      <c r="M475" s="28">
        <f t="shared" si="97"/>
        <v>0.75838806729979258</v>
      </c>
      <c r="N475" s="29">
        <v>5.0368945109890199E-2</v>
      </c>
      <c r="O475" s="29">
        <f t="shared" si="98"/>
        <v>0.77625030018334973</v>
      </c>
      <c r="P475" s="29">
        <f t="shared" si="99"/>
        <v>0.78508036558465022</v>
      </c>
      <c r="Q475" s="25" t="b">
        <f t="shared" si="100"/>
        <v>0</v>
      </c>
      <c r="R475" s="25" t="b">
        <f t="shared" si="101"/>
        <v>0</v>
      </c>
      <c r="S475" s="25" t="b">
        <f t="shared" si="102"/>
        <v>0</v>
      </c>
      <c r="T475" s="25" t="b">
        <f t="shared" si="103"/>
        <v>0</v>
      </c>
      <c r="U475" s="31" t="b">
        <f t="shared" si="104"/>
        <v>1</v>
      </c>
    </row>
    <row r="476" spans="1:21">
      <c r="A476" s="42">
        <v>62</v>
      </c>
      <c r="B476" s="26">
        <v>1</v>
      </c>
      <c r="C476" s="26">
        <v>0</v>
      </c>
      <c r="D476" s="27">
        <f t="shared" si="93"/>
        <v>1</v>
      </c>
      <c r="E476" s="26">
        <v>2</v>
      </c>
      <c r="F476" s="43">
        <v>100</v>
      </c>
      <c r="G476" s="24" t="str">
        <f t="shared" si="94"/>
        <v>10% percentile</v>
      </c>
      <c r="H476" s="28">
        <v>0.82949723839</v>
      </c>
      <c r="I476" s="29">
        <v>0.84555369845999995</v>
      </c>
      <c r="J476" s="30">
        <f t="shared" si="95"/>
        <v>1.9356857777084933E-2</v>
      </c>
      <c r="K476" s="28">
        <v>3.3532508579459899E-2</v>
      </c>
      <c r="L476" s="28">
        <f t="shared" si="96"/>
        <v>0.82484986980548047</v>
      </c>
      <c r="M476" s="28">
        <f t="shared" si="97"/>
        <v>0.83414460697451953</v>
      </c>
      <c r="N476" s="29">
        <v>2.9979097203923302E-2</v>
      </c>
      <c r="O476" s="29">
        <f t="shared" si="98"/>
        <v>0.84139880756635799</v>
      </c>
      <c r="P476" s="29">
        <f t="shared" si="99"/>
        <v>0.84970858935364191</v>
      </c>
      <c r="Q476" s="25" t="b">
        <f t="shared" si="100"/>
        <v>0</v>
      </c>
      <c r="R476" s="25" t="b">
        <f t="shared" si="101"/>
        <v>0</v>
      </c>
      <c r="S476" s="25" t="b">
        <f t="shared" si="102"/>
        <v>0</v>
      </c>
      <c r="T476" s="25" t="b">
        <f t="shared" si="103"/>
        <v>0</v>
      </c>
      <c r="U476" s="31" t="b">
        <f t="shared" si="104"/>
        <v>1</v>
      </c>
    </row>
    <row r="477" spans="1:21">
      <c r="A477" s="42">
        <v>63</v>
      </c>
      <c r="B477" s="26">
        <v>1</v>
      </c>
      <c r="C477" s="26">
        <v>0</v>
      </c>
      <c r="D477" s="27">
        <f t="shared" si="93"/>
        <v>1</v>
      </c>
      <c r="E477" s="26">
        <v>2</v>
      </c>
      <c r="F477" s="43">
        <v>250</v>
      </c>
      <c r="G477" s="24" t="str">
        <f t="shared" si="94"/>
        <v>10% percentile</v>
      </c>
      <c r="H477" s="28">
        <v>0.89304312276700004</v>
      </c>
      <c r="I477" s="29">
        <v>0.90186694824699998</v>
      </c>
      <c r="J477" s="30">
        <f t="shared" si="95"/>
        <v>9.8806264278260628E-3</v>
      </c>
      <c r="K477" s="28">
        <v>1.8748067897673599E-2</v>
      </c>
      <c r="L477" s="28">
        <f t="shared" si="96"/>
        <v>0.88784642347672049</v>
      </c>
      <c r="M477" s="28">
        <f t="shared" si="97"/>
        <v>0.89823982205727959</v>
      </c>
      <c r="N477" s="29">
        <v>1.4230495116089001E-2</v>
      </c>
      <c r="O477" s="29">
        <f t="shared" si="98"/>
        <v>0.89792245624527833</v>
      </c>
      <c r="P477" s="29">
        <f t="shared" si="99"/>
        <v>0.90581144024872162</v>
      </c>
      <c r="Q477" s="25" t="b">
        <f t="shared" si="100"/>
        <v>0</v>
      </c>
      <c r="R477" s="25" t="b">
        <f t="shared" si="101"/>
        <v>0</v>
      </c>
      <c r="S477" s="25" t="b">
        <f t="shared" si="102"/>
        <v>0</v>
      </c>
      <c r="T477" s="25" t="b">
        <f t="shared" si="103"/>
        <v>0</v>
      </c>
      <c r="U477" s="31" t="b">
        <f t="shared" si="104"/>
        <v>1</v>
      </c>
    </row>
    <row r="478" spans="1:21">
      <c r="A478" s="42">
        <v>64</v>
      </c>
      <c r="B478" s="26">
        <v>1</v>
      </c>
      <c r="C478" s="26">
        <v>0</v>
      </c>
      <c r="D478" s="27">
        <f t="shared" si="93"/>
        <v>1</v>
      </c>
      <c r="E478" s="26">
        <v>2</v>
      </c>
      <c r="F478" s="43">
        <v>500</v>
      </c>
      <c r="G478" s="24" t="str">
        <f t="shared" si="94"/>
        <v>10% percentile</v>
      </c>
      <c r="H478" s="28">
        <v>0.92687438866500005</v>
      </c>
      <c r="I478" s="29">
        <v>0.93361363014999998</v>
      </c>
      <c r="J478" s="30">
        <f t="shared" si="95"/>
        <v>7.2709328981531481E-3</v>
      </c>
      <c r="K478" s="28">
        <v>7.89594269184795E-3</v>
      </c>
      <c r="L478" s="28">
        <f t="shared" si="96"/>
        <v>0.92341383920233877</v>
      </c>
      <c r="M478" s="28">
        <f t="shared" si="97"/>
        <v>0.93033493812766133</v>
      </c>
      <c r="N478" s="29">
        <v>8.7053196840221891E-3</v>
      </c>
      <c r="O478" s="29">
        <f t="shared" si="98"/>
        <v>0.92979835558044921</v>
      </c>
      <c r="P478" s="29">
        <f t="shared" si="99"/>
        <v>0.93742890471955076</v>
      </c>
      <c r="Q478" s="25" t="b">
        <f t="shared" si="100"/>
        <v>0</v>
      </c>
      <c r="R478" s="25" t="b">
        <f t="shared" si="101"/>
        <v>0</v>
      </c>
      <c r="S478" s="25" t="b">
        <f t="shared" si="102"/>
        <v>0</v>
      </c>
      <c r="T478" s="25" t="b">
        <f t="shared" si="103"/>
        <v>0</v>
      </c>
      <c r="U478" s="31" t="b">
        <f t="shared" si="104"/>
        <v>1</v>
      </c>
    </row>
    <row r="479" spans="1:21">
      <c r="A479" s="42">
        <v>65</v>
      </c>
      <c r="B479" s="26">
        <v>1</v>
      </c>
      <c r="C479" s="26">
        <v>0</v>
      </c>
      <c r="D479" s="27">
        <f t="shared" si="93"/>
        <v>1</v>
      </c>
      <c r="E479" s="26">
        <v>2</v>
      </c>
      <c r="F479" s="43">
        <v>1000</v>
      </c>
      <c r="G479" s="24" t="str">
        <f t="shared" ref="G479:G494" si="105">$J$4</f>
        <v>10% percentile</v>
      </c>
      <c r="H479" s="28">
        <v>0.95092721713700001</v>
      </c>
      <c r="I479" s="29">
        <v>0.95510977981599998</v>
      </c>
      <c r="J479" s="30">
        <f t="shared" si="95"/>
        <v>4.3984046345761354E-3</v>
      </c>
      <c r="K479" s="28">
        <v>6.5653225896675901E-3</v>
      </c>
      <c r="L479" s="28">
        <f t="shared" si="96"/>
        <v>0.94517245815595308</v>
      </c>
      <c r="M479" s="28">
        <f t="shared" si="97"/>
        <v>0.95668197611804695</v>
      </c>
      <c r="N479" s="29">
        <v>5.1977378490906702E-3</v>
      </c>
      <c r="O479" s="29">
        <f t="shared" si="98"/>
        <v>0.95055376171336214</v>
      </c>
      <c r="P479" s="29">
        <f t="shared" si="99"/>
        <v>0.95966579791863782</v>
      </c>
      <c r="Q479" s="25" t="b">
        <f t="shared" si="100"/>
        <v>0</v>
      </c>
      <c r="R479" s="25" t="b">
        <f t="shared" si="101"/>
        <v>0</v>
      </c>
      <c r="S479" s="25" t="b">
        <f t="shared" si="102"/>
        <v>0</v>
      </c>
      <c r="T479" s="25" t="b">
        <f t="shared" si="103"/>
        <v>1</v>
      </c>
      <c r="U479" s="31" t="b">
        <f t="shared" si="104"/>
        <v>0</v>
      </c>
    </row>
    <row r="480" spans="1:21">
      <c r="A480" s="42">
        <v>66</v>
      </c>
      <c r="B480" s="26">
        <v>1</v>
      </c>
      <c r="C480" s="26">
        <v>0</v>
      </c>
      <c r="D480" s="27">
        <f t="shared" ref="D480:D494" si="106">$B480-$C480</f>
        <v>1</v>
      </c>
      <c r="E480" s="26">
        <v>10</v>
      </c>
      <c r="F480" s="43">
        <v>50</v>
      </c>
      <c r="G480" s="24" t="str">
        <f t="shared" si="105"/>
        <v>10% percentile</v>
      </c>
      <c r="H480" s="28">
        <v>0.77440405813199997</v>
      </c>
      <c r="I480" s="29">
        <v>0.78245356924200005</v>
      </c>
      <c r="J480" s="30">
        <f t="shared" si="95"/>
        <v>1.039445884286418E-2</v>
      </c>
      <c r="K480" s="28">
        <v>4.9629190823824297E-2</v>
      </c>
      <c r="L480" s="28">
        <f t="shared" si="96"/>
        <v>0.77005386775346507</v>
      </c>
      <c r="M480" s="28">
        <f t="shared" si="97"/>
        <v>0.77875424851053487</v>
      </c>
      <c r="N480" s="29">
        <v>4.7295818914170999E-2</v>
      </c>
      <c r="O480" s="29">
        <f t="shared" si="98"/>
        <v>0.77830790792917071</v>
      </c>
      <c r="P480" s="29">
        <f t="shared" si="99"/>
        <v>0.78659923055482939</v>
      </c>
      <c r="Q480" s="25" t="b">
        <f t="shared" si="100"/>
        <v>0</v>
      </c>
      <c r="R480" s="25" t="b">
        <f t="shared" si="101"/>
        <v>0</v>
      </c>
      <c r="S480" s="25" t="b">
        <f t="shared" si="102"/>
        <v>0</v>
      </c>
      <c r="T480" s="25" t="b">
        <f t="shared" si="103"/>
        <v>0</v>
      </c>
      <c r="U480" s="31" t="b">
        <f t="shared" si="104"/>
        <v>1</v>
      </c>
    </row>
    <row r="481" spans="1:21">
      <c r="A481" s="42">
        <v>67</v>
      </c>
      <c r="B481" s="26">
        <v>1</v>
      </c>
      <c r="C481" s="26">
        <v>0</v>
      </c>
      <c r="D481" s="27">
        <f t="shared" si="106"/>
        <v>1</v>
      </c>
      <c r="E481" s="26">
        <v>10</v>
      </c>
      <c r="F481" s="43">
        <v>100</v>
      </c>
      <c r="G481" s="24" t="str">
        <f t="shared" si="105"/>
        <v>10% percentile</v>
      </c>
      <c r="H481" s="28">
        <v>0.84907872842700005</v>
      </c>
      <c r="I481" s="29">
        <v>0.852058993923</v>
      </c>
      <c r="J481" s="30">
        <f t="shared" si="95"/>
        <v>3.5099990097751874E-3</v>
      </c>
      <c r="K481" s="28">
        <v>3.0479186825056299E-2</v>
      </c>
      <c r="L481" s="28">
        <f t="shared" si="96"/>
        <v>0.84485452864794641</v>
      </c>
      <c r="M481" s="28">
        <f t="shared" si="97"/>
        <v>0.85330292820605369</v>
      </c>
      <c r="N481" s="29">
        <v>2.8378610575895899E-2</v>
      </c>
      <c r="O481" s="29">
        <f t="shared" si="98"/>
        <v>0.84812591915914182</v>
      </c>
      <c r="P481" s="29">
        <f t="shared" si="99"/>
        <v>0.85599206868685818</v>
      </c>
      <c r="Q481" s="25" t="b">
        <f t="shared" si="100"/>
        <v>0</v>
      </c>
      <c r="R481" s="25" t="b">
        <f t="shared" si="101"/>
        <v>0</v>
      </c>
      <c r="S481" s="25" t="b">
        <f t="shared" si="102"/>
        <v>0</v>
      </c>
      <c r="T481" s="25" t="b">
        <f t="shared" si="103"/>
        <v>1</v>
      </c>
      <c r="U481" s="31" t="b">
        <f t="shared" si="104"/>
        <v>0</v>
      </c>
    </row>
    <row r="482" spans="1:21">
      <c r="A482" s="42">
        <v>68</v>
      </c>
      <c r="B482" s="26">
        <v>1</v>
      </c>
      <c r="C482" s="26">
        <v>0</v>
      </c>
      <c r="D482" s="27">
        <f t="shared" si="106"/>
        <v>1</v>
      </c>
      <c r="E482" s="26">
        <v>10</v>
      </c>
      <c r="F482" s="43">
        <v>250</v>
      </c>
      <c r="G482" s="24" t="str">
        <f t="shared" si="105"/>
        <v>10% percentile</v>
      </c>
      <c r="H482" s="28">
        <v>0.90385323989699995</v>
      </c>
      <c r="I482" s="29">
        <v>0.9051076414</v>
      </c>
      <c r="J482" s="30">
        <f t="shared" si="95"/>
        <v>1.3878375909157487E-3</v>
      </c>
      <c r="K482" s="28">
        <v>1.6738599001843699E-2</v>
      </c>
      <c r="L482" s="28">
        <f t="shared" si="96"/>
        <v>0.89921353696718764</v>
      </c>
      <c r="M482" s="28">
        <f t="shared" si="97"/>
        <v>0.90849294282681226</v>
      </c>
      <c r="N482" s="29">
        <v>1.59955927619032E-2</v>
      </c>
      <c r="O482" s="29">
        <f t="shared" si="98"/>
        <v>0.90067388929247227</v>
      </c>
      <c r="P482" s="29">
        <f t="shared" si="99"/>
        <v>0.90954139350752772</v>
      </c>
      <c r="Q482" s="25" t="b">
        <f t="shared" si="100"/>
        <v>0</v>
      </c>
      <c r="R482" s="25" t="b">
        <f t="shared" si="101"/>
        <v>0</v>
      </c>
      <c r="S482" s="25" t="b">
        <f t="shared" si="102"/>
        <v>0</v>
      </c>
      <c r="T482" s="25" t="b">
        <f t="shared" si="103"/>
        <v>1</v>
      </c>
      <c r="U482" s="31" t="b">
        <f t="shared" si="104"/>
        <v>0</v>
      </c>
    </row>
    <row r="483" spans="1:21">
      <c r="A483" s="42">
        <v>69</v>
      </c>
      <c r="B483" s="26">
        <v>1</v>
      </c>
      <c r="C483" s="26">
        <v>0</v>
      </c>
      <c r="D483" s="27">
        <f t="shared" si="106"/>
        <v>1</v>
      </c>
      <c r="E483" s="26">
        <v>10</v>
      </c>
      <c r="F483" s="43">
        <v>500</v>
      </c>
      <c r="G483" s="24" t="str">
        <f t="shared" si="105"/>
        <v>10% percentile</v>
      </c>
      <c r="H483" s="28">
        <v>0.93268440557400001</v>
      </c>
      <c r="I483" s="29">
        <v>0.93273004696799999</v>
      </c>
      <c r="J483" s="30">
        <f t="shared" si="95"/>
        <v>4.8935517445362957E-5</v>
      </c>
      <c r="K483" s="28">
        <v>8.52216435305558E-3</v>
      </c>
      <c r="L483" s="28">
        <f t="shared" si="96"/>
        <v>0.92894940236746393</v>
      </c>
      <c r="M483" s="28">
        <f t="shared" si="97"/>
        <v>0.93641940878053609</v>
      </c>
      <c r="N483" s="29">
        <v>9.2817924312272506E-3</v>
      </c>
      <c r="O483" s="29">
        <f t="shared" si="98"/>
        <v>0.92866212207746368</v>
      </c>
      <c r="P483" s="29">
        <f t="shared" si="99"/>
        <v>0.9367979718585363</v>
      </c>
      <c r="Q483" s="25" t="b">
        <f t="shared" si="100"/>
        <v>0</v>
      </c>
      <c r="R483" s="25" t="b">
        <f t="shared" si="101"/>
        <v>0</v>
      </c>
      <c r="S483" s="25" t="b">
        <f t="shared" si="102"/>
        <v>0</v>
      </c>
      <c r="T483" s="25" t="b">
        <f t="shared" si="103"/>
        <v>1</v>
      </c>
      <c r="U483" s="31" t="b">
        <f t="shared" si="104"/>
        <v>0</v>
      </c>
    </row>
    <row r="484" spans="1:21">
      <c r="A484" s="42">
        <v>70</v>
      </c>
      <c r="B484" s="26">
        <v>1</v>
      </c>
      <c r="C484" s="26">
        <v>0</v>
      </c>
      <c r="D484" s="27">
        <f t="shared" si="106"/>
        <v>1</v>
      </c>
      <c r="E484" s="26">
        <v>10</v>
      </c>
      <c r="F484" s="43">
        <v>1000</v>
      </c>
      <c r="G484" s="24" t="str">
        <f t="shared" si="105"/>
        <v>10% percentile</v>
      </c>
      <c r="H484" s="28">
        <v>0.95362102116000003</v>
      </c>
      <c r="I484" s="29">
        <v>0.95513402346300003</v>
      </c>
      <c r="J484" s="30">
        <f t="shared" si="95"/>
        <v>1.5865865678585389E-3</v>
      </c>
      <c r="K484" s="28">
        <v>3.1705364221996401E-3</v>
      </c>
      <c r="L484" s="28">
        <f t="shared" si="96"/>
        <v>0.95084192345365048</v>
      </c>
      <c r="M484" s="28">
        <f t="shared" si="97"/>
        <v>0.95640011886634957</v>
      </c>
      <c r="N484" s="29">
        <v>3.06353174090076E-3</v>
      </c>
      <c r="O484" s="29">
        <f t="shared" si="98"/>
        <v>0.95244871949523813</v>
      </c>
      <c r="P484" s="29">
        <f t="shared" si="99"/>
        <v>0.95781932743076192</v>
      </c>
      <c r="Q484" s="25" t="b">
        <f t="shared" si="100"/>
        <v>0</v>
      </c>
      <c r="R484" s="25" t="b">
        <f t="shared" si="101"/>
        <v>0</v>
      </c>
      <c r="S484" s="25" t="b">
        <f t="shared" si="102"/>
        <v>0</v>
      </c>
      <c r="T484" s="25" t="b">
        <f t="shared" si="103"/>
        <v>1</v>
      </c>
      <c r="U484" s="31" t="b">
        <f t="shared" si="104"/>
        <v>0</v>
      </c>
    </row>
    <row r="485" spans="1:21">
      <c r="A485" s="42">
        <v>71</v>
      </c>
      <c r="B485" s="26">
        <v>1</v>
      </c>
      <c r="C485" s="26">
        <v>0.9</v>
      </c>
      <c r="D485" s="27">
        <f t="shared" si="106"/>
        <v>9.9999999999999978E-2</v>
      </c>
      <c r="E485" s="26">
        <v>2</v>
      </c>
      <c r="F485" s="43">
        <v>50</v>
      </c>
      <c r="G485" s="24" t="str">
        <f t="shared" si="105"/>
        <v>10% percentile</v>
      </c>
      <c r="H485" s="28">
        <v>0.92798722501999997</v>
      </c>
      <c r="I485" s="29">
        <v>0.93331860052500004</v>
      </c>
      <c r="J485" s="30">
        <f t="shared" si="95"/>
        <v>5.7450957957801271E-3</v>
      </c>
      <c r="K485" s="28">
        <v>9.2097017919849002E-3</v>
      </c>
      <c r="L485" s="28">
        <f t="shared" si="96"/>
        <v>0.92717995906503226</v>
      </c>
      <c r="M485" s="28">
        <f t="shared" si="97"/>
        <v>0.92879449097496769</v>
      </c>
      <c r="N485" s="29">
        <v>8.0597845604651192E-3</v>
      </c>
      <c r="O485" s="29">
        <f t="shared" si="98"/>
        <v>0.93261212925948089</v>
      </c>
      <c r="P485" s="29">
        <f t="shared" si="99"/>
        <v>0.93402507179051919</v>
      </c>
      <c r="Q485" s="25" t="b">
        <f t="shared" si="100"/>
        <v>0</v>
      </c>
      <c r="R485" s="25" t="b">
        <f t="shared" si="101"/>
        <v>0</v>
      </c>
      <c r="S485" s="25" t="b">
        <f t="shared" si="102"/>
        <v>0</v>
      </c>
      <c r="T485" s="25" t="b">
        <f t="shared" si="103"/>
        <v>0</v>
      </c>
      <c r="U485" s="31" t="b">
        <f t="shared" si="104"/>
        <v>1</v>
      </c>
    </row>
    <row r="486" spans="1:21">
      <c r="A486" s="42">
        <v>72</v>
      </c>
      <c r="B486" s="26">
        <v>1</v>
      </c>
      <c r="C486" s="26">
        <v>0.9</v>
      </c>
      <c r="D486" s="27">
        <f t="shared" si="106"/>
        <v>9.9999999999999978E-2</v>
      </c>
      <c r="E486" s="26">
        <v>2</v>
      </c>
      <c r="F486" s="43">
        <v>100</v>
      </c>
      <c r="G486" s="24" t="str">
        <f t="shared" si="105"/>
        <v>10% percentile</v>
      </c>
      <c r="H486" s="28">
        <v>0.95039439934299996</v>
      </c>
      <c r="I486" s="29">
        <v>0.95381859244699996</v>
      </c>
      <c r="J486" s="30">
        <f t="shared" si="95"/>
        <v>3.6029180163173438E-3</v>
      </c>
      <c r="K486" s="28">
        <v>6.1118742903967698E-3</v>
      </c>
      <c r="L486" s="28">
        <f t="shared" si="96"/>
        <v>0.94954733678272607</v>
      </c>
      <c r="M486" s="28">
        <f t="shared" si="97"/>
        <v>0.95124146190327385</v>
      </c>
      <c r="N486" s="29">
        <v>5.60790767423874E-3</v>
      </c>
      <c r="O486" s="29">
        <f t="shared" si="98"/>
        <v>0.9530413760962344</v>
      </c>
      <c r="P486" s="29">
        <f t="shared" si="99"/>
        <v>0.95459580879776551</v>
      </c>
      <c r="Q486" s="25" t="b">
        <f t="shared" si="100"/>
        <v>0</v>
      </c>
      <c r="R486" s="25" t="b">
        <f t="shared" si="101"/>
        <v>0</v>
      </c>
      <c r="S486" s="25" t="b">
        <f t="shared" si="102"/>
        <v>0</v>
      </c>
      <c r="T486" s="25" t="b">
        <f t="shared" si="103"/>
        <v>0</v>
      </c>
      <c r="U486" s="31" t="b">
        <f t="shared" si="104"/>
        <v>1</v>
      </c>
    </row>
    <row r="487" spans="1:21">
      <c r="A487" s="42">
        <v>73</v>
      </c>
      <c r="B487" s="26">
        <v>1</v>
      </c>
      <c r="C487" s="26">
        <v>0.9</v>
      </c>
      <c r="D487" s="27">
        <f t="shared" si="106"/>
        <v>9.9999999999999978E-2</v>
      </c>
      <c r="E487" s="26">
        <v>2</v>
      </c>
      <c r="F487" s="43">
        <v>250</v>
      </c>
      <c r="G487" s="24" t="str">
        <f t="shared" si="105"/>
        <v>10% percentile</v>
      </c>
      <c r="H487" s="28">
        <v>0.96927236914199999</v>
      </c>
      <c r="I487" s="29">
        <v>0.97057353902900001</v>
      </c>
      <c r="J487" s="30">
        <f t="shared" si="95"/>
        <v>1.3424192501761043E-3</v>
      </c>
      <c r="K487" s="28">
        <v>2.9955639413850898E-3</v>
      </c>
      <c r="L487" s="28">
        <f t="shared" si="96"/>
        <v>0.96844204118003896</v>
      </c>
      <c r="M487" s="28">
        <f t="shared" si="97"/>
        <v>0.97010269710396102</v>
      </c>
      <c r="N487" s="29">
        <v>2.5337293428868602E-3</v>
      </c>
      <c r="O487" s="29">
        <f t="shared" si="98"/>
        <v>0.96987122508658175</v>
      </c>
      <c r="P487" s="29">
        <f t="shared" si="99"/>
        <v>0.97127585297141827</v>
      </c>
      <c r="Q487" s="25" t="b">
        <f t="shared" si="100"/>
        <v>0</v>
      </c>
      <c r="R487" s="25" t="b">
        <f t="shared" si="101"/>
        <v>0</v>
      </c>
      <c r="S487" s="25" t="b">
        <f t="shared" si="102"/>
        <v>0</v>
      </c>
      <c r="T487" s="25" t="b">
        <f t="shared" si="103"/>
        <v>0</v>
      </c>
      <c r="U487" s="31" t="b">
        <f t="shared" si="104"/>
        <v>1</v>
      </c>
    </row>
    <row r="488" spans="1:21">
      <c r="A488" s="42">
        <v>74</v>
      </c>
      <c r="B488" s="26">
        <v>1</v>
      </c>
      <c r="C488" s="26">
        <v>0.9</v>
      </c>
      <c r="D488" s="27">
        <f t="shared" si="106"/>
        <v>9.9999999999999978E-2</v>
      </c>
      <c r="E488" s="26">
        <v>2</v>
      </c>
      <c r="F488" s="43">
        <v>500</v>
      </c>
      <c r="G488" s="24" t="str">
        <f t="shared" si="105"/>
        <v>10% percentile</v>
      </c>
      <c r="H488" s="28">
        <v>0.97858967586599999</v>
      </c>
      <c r="I488" s="29">
        <v>0.97919556910200001</v>
      </c>
      <c r="J488" s="30">
        <f t="shared" si="95"/>
        <v>6.1914942589583113E-4</v>
      </c>
      <c r="K488" s="28">
        <v>1.63901768159107E-3</v>
      </c>
      <c r="L488" s="28">
        <f t="shared" si="96"/>
        <v>0.9778713446953371</v>
      </c>
      <c r="M488" s="28">
        <f t="shared" si="97"/>
        <v>0.97930800703666288</v>
      </c>
      <c r="N488" s="29">
        <v>1.9618660565556101E-3</v>
      </c>
      <c r="O488" s="29">
        <f t="shared" si="98"/>
        <v>0.97833574339241924</v>
      </c>
      <c r="P488" s="29">
        <f t="shared" si="99"/>
        <v>0.98005539481158077</v>
      </c>
      <c r="Q488" s="25" t="b">
        <f t="shared" si="100"/>
        <v>0</v>
      </c>
      <c r="R488" s="25" t="b">
        <f t="shared" si="101"/>
        <v>0</v>
      </c>
      <c r="S488" s="25" t="b">
        <f t="shared" si="102"/>
        <v>0</v>
      </c>
      <c r="T488" s="25" t="b">
        <f t="shared" si="103"/>
        <v>1</v>
      </c>
      <c r="U488" s="31" t="b">
        <f t="shared" si="104"/>
        <v>0</v>
      </c>
    </row>
    <row r="489" spans="1:21">
      <c r="A489" s="42">
        <v>75</v>
      </c>
      <c r="B489" s="26">
        <v>1</v>
      </c>
      <c r="C489" s="26">
        <v>0.9</v>
      </c>
      <c r="D489" s="27">
        <f t="shared" si="106"/>
        <v>9.9999999999999978E-2</v>
      </c>
      <c r="E489" s="26">
        <v>2</v>
      </c>
      <c r="F489" s="43">
        <v>1000</v>
      </c>
      <c r="G489" s="24" t="str">
        <f t="shared" si="105"/>
        <v>10% percentile</v>
      </c>
      <c r="H489" s="28">
        <v>0.98476500477499995</v>
      </c>
      <c r="I489" s="29">
        <v>0.98577333910700005</v>
      </c>
      <c r="J489" s="30">
        <f t="shared" si="95"/>
        <v>1.0239339610067469E-3</v>
      </c>
      <c r="K489" s="28">
        <v>7.5778530244528298E-4</v>
      </c>
      <c r="L489" s="28">
        <f t="shared" si="96"/>
        <v>0.98410077667114171</v>
      </c>
      <c r="M489" s="28">
        <f t="shared" si="97"/>
        <v>0.9854292328788582</v>
      </c>
      <c r="N489" s="29">
        <v>6.9451504819711301E-4</v>
      </c>
      <c r="O489" s="29">
        <f t="shared" si="98"/>
        <v>0.98516456982620726</v>
      </c>
      <c r="P489" s="29">
        <f t="shared" si="99"/>
        <v>0.98638210838779283</v>
      </c>
      <c r="Q489" s="25" t="b">
        <f t="shared" si="100"/>
        <v>0</v>
      </c>
      <c r="R489" s="25" t="b">
        <f t="shared" si="101"/>
        <v>0</v>
      </c>
      <c r="S489" s="25" t="b">
        <f t="shared" si="102"/>
        <v>0</v>
      </c>
      <c r="T489" s="25" t="b">
        <f t="shared" si="103"/>
        <v>0</v>
      </c>
      <c r="U489" s="31" t="b">
        <f t="shared" si="104"/>
        <v>1</v>
      </c>
    </row>
    <row r="490" spans="1:21">
      <c r="A490" s="42">
        <v>76</v>
      </c>
      <c r="B490" s="26">
        <v>1</v>
      </c>
      <c r="C490" s="26">
        <v>0.9</v>
      </c>
      <c r="D490" s="27">
        <f t="shared" si="106"/>
        <v>9.9999999999999978E-2</v>
      </c>
      <c r="E490" s="26">
        <v>10</v>
      </c>
      <c r="F490" s="43">
        <v>50</v>
      </c>
      <c r="G490" s="24" t="str">
        <f t="shared" si="105"/>
        <v>10% percentile</v>
      </c>
      <c r="H490" s="28">
        <v>0.93388157915799996</v>
      </c>
      <c r="I490" s="29">
        <v>0.93514365331100002</v>
      </c>
      <c r="J490" s="30">
        <f t="shared" si="95"/>
        <v>1.3514284692690498E-3</v>
      </c>
      <c r="K490" s="28">
        <v>8.2694026761022596E-3</v>
      </c>
      <c r="L490" s="28">
        <f t="shared" si="96"/>
        <v>0.93315673405453026</v>
      </c>
      <c r="M490" s="28">
        <f t="shared" si="97"/>
        <v>0.93460642426146967</v>
      </c>
      <c r="N490" s="29">
        <v>8.0441777699897E-3</v>
      </c>
      <c r="O490" s="29">
        <f t="shared" si="98"/>
        <v>0.93443855004098186</v>
      </c>
      <c r="P490" s="29">
        <f t="shared" si="99"/>
        <v>0.93584875658101818</v>
      </c>
      <c r="Q490" s="25" t="b">
        <f t="shared" si="100"/>
        <v>0</v>
      </c>
      <c r="R490" s="25" t="b">
        <f t="shared" si="101"/>
        <v>0</v>
      </c>
      <c r="S490" s="25" t="b">
        <f t="shared" si="102"/>
        <v>0</v>
      </c>
      <c r="T490" s="25" t="b">
        <f t="shared" si="103"/>
        <v>0</v>
      </c>
      <c r="U490" s="31" t="b">
        <f t="shared" si="104"/>
        <v>1</v>
      </c>
    </row>
    <row r="491" spans="1:21">
      <c r="A491" s="42">
        <v>77</v>
      </c>
      <c r="B491" s="26">
        <v>1</v>
      </c>
      <c r="C491" s="26">
        <v>0.9</v>
      </c>
      <c r="D491" s="27">
        <f t="shared" si="106"/>
        <v>9.9999999999999978E-2</v>
      </c>
      <c r="E491" s="26">
        <v>10</v>
      </c>
      <c r="F491" s="43">
        <v>100</v>
      </c>
      <c r="G491" s="24" t="str">
        <f t="shared" si="105"/>
        <v>10% percentile</v>
      </c>
      <c r="H491" s="28">
        <v>0.95179307533199997</v>
      </c>
      <c r="I491" s="29">
        <v>0.95271936924900003</v>
      </c>
      <c r="J491" s="30">
        <f t="shared" si="95"/>
        <v>9.732093466607208E-4</v>
      </c>
      <c r="K491" s="28">
        <v>5.0974958936396003E-3</v>
      </c>
      <c r="L491" s="28">
        <f t="shared" si="96"/>
        <v>0.95108659844496124</v>
      </c>
      <c r="M491" s="28">
        <f t="shared" si="97"/>
        <v>0.9524995522190387</v>
      </c>
      <c r="N491" s="29">
        <v>4.9672106125558998E-3</v>
      </c>
      <c r="O491" s="29">
        <f t="shared" si="98"/>
        <v>0.95203094898068685</v>
      </c>
      <c r="P491" s="29">
        <f t="shared" si="99"/>
        <v>0.9534077895173132</v>
      </c>
      <c r="Q491" s="25" t="b">
        <f t="shared" si="100"/>
        <v>0</v>
      </c>
      <c r="R491" s="25" t="b">
        <f t="shared" si="101"/>
        <v>0</v>
      </c>
      <c r="S491" s="25" t="b">
        <f t="shared" si="102"/>
        <v>0</v>
      </c>
      <c r="T491" s="25" t="b">
        <f t="shared" si="103"/>
        <v>0</v>
      </c>
      <c r="U491" s="31" t="b">
        <f t="shared" si="104"/>
        <v>1</v>
      </c>
    </row>
    <row r="492" spans="1:21">
      <c r="A492" s="42">
        <v>78</v>
      </c>
      <c r="B492" s="26">
        <v>1</v>
      </c>
      <c r="C492" s="26">
        <v>0.9</v>
      </c>
      <c r="D492" s="27">
        <f t="shared" si="106"/>
        <v>9.9999999999999978E-2</v>
      </c>
      <c r="E492" s="26">
        <v>10</v>
      </c>
      <c r="F492" s="43">
        <v>250</v>
      </c>
      <c r="G492" s="24" t="str">
        <f t="shared" si="105"/>
        <v>10% percentile</v>
      </c>
      <c r="H492" s="28">
        <v>0.97101488800199998</v>
      </c>
      <c r="I492" s="29">
        <v>0.97132807308199998</v>
      </c>
      <c r="J492" s="30">
        <f t="shared" si="95"/>
        <v>3.2253375707186392E-4</v>
      </c>
      <c r="K492" s="28">
        <v>2.6373720288203999E-3</v>
      </c>
      <c r="L492" s="28">
        <f t="shared" si="96"/>
        <v>0.97028384577273241</v>
      </c>
      <c r="M492" s="28">
        <f t="shared" si="97"/>
        <v>0.97174593023126754</v>
      </c>
      <c r="N492" s="29">
        <v>2.4452857789614801E-3</v>
      </c>
      <c r="O492" s="29">
        <f t="shared" si="98"/>
        <v>0.97065027444475283</v>
      </c>
      <c r="P492" s="29">
        <f t="shared" si="99"/>
        <v>0.97200587171924713</v>
      </c>
      <c r="Q492" s="25" t="b">
        <f t="shared" si="100"/>
        <v>0</v>
      </c>
      <c r="R492" s="25" t="b">
        <f t="shared" si="101"/>
        <v>0</v>
      </c>
      <c r="S492" s="25" t="b">
        <f t="shared" si="102"/>
        <v>0</v>
      </c>
      <c r="T492" s="25" t="b">
        <f t="shared" si="103"/>
        <v>1</v>
      </c>
      <c r="U492" s="31" t="b">
        <f t="shared" si="104"/>
        <v>0</v>
      </c>
    </row>
    <row r="493" spans="1:21">
      <c r="A493" s="42">
        <v>79</v>
      </c>
      <c r="B493" s="26">
        <v>1</v>
      </c>
      <c r="C493" s="26">
        <v>0.9</v>
      </c>
      <c r="D493" s="27">
        <f t="shared" si="106"/>
        <v>9.9999999999999978E-2</v>
      </c>
      <c r="E493" s="26">
        <v>10</v>
      </c>
      <c r="F493" s="43">
        <v>500</v>
      </c>
      <c r="G493" s="24" t="str">
        <f t="shared" si="105"/>
        <v>10% percentile</v>
      </c>
      <c r="H493" s="28">
        <v>0.98010213904099996</v>
      </c>
      <c r="I493" s="29">
        <v>0.98027576258399995</v>
      </c>
      <c r="J493" s="30">
        <f t="shared" si="95"/>
        <v>1.7714841758214637E-4</v>
      </c>
      <c r="K493" s="28">
        <v>1.77239383912263E-3</v>
      </c>
      <c r="L493" s="28">
        <f t="shared" si="96"/>
        <v>0.97932535319199265</v>
      </c>
      <c r="M493" s="28">
        <f t="shared" si="97"/>
        <v>0.98087892489000728</v>
      </c>
      <c r="N493" s="29">
        <v>1.78060741136056E-3</v>
      </c>
      <c r="O493" s="29">
        <f t="shared" si="98"/>
        <v>0.97949537697824374</v>
      </c>
      <c r="P493" s="29">
        <f t="shared" si="99"/>
        <v>0.98105614818975617</v>
      </c>
      <c r="Q493" s="25" t="b">
        <f t="shared" si="100"/>
        <v>0</v>
      </c>
      <c r="R493" s="25" t="b">
        <f t="shared" si="101"/>
        <v>0</v>
      </c>
      <c r="S493" s="25" t="b">
        <f t="shared" si="102"/>
        <v>0</v>
      </c>
      <c r="T493" s="25" t="b">
        <f t="shared" si="103"/>
        <v>1</v>
      </c>
      <c r="U493" s="31" t="b">
        <f t="shared" si="104"/>
        <v>0</v>
      </c>
    </row>
    <row r="494" spans="1:21" ht="15" thickBot="1">
      <c r="A494" s="44">
        <v>80</v>
      </c>
      <c r="B494" s="34">
        <v>1</v>
      </c>
      <c r="C494" s="34">
        <v>0.9</v>
      </c>
      <c r="D494" s="35">
        <f t="shared" si="106"/>
        <v>9.9999999999999978E-2</v>
      </c>
      <c r="E494" s="34">
        <v>10</v>
      </c>
      <c r="F494" s="45">
        <v>1000</v>
      </c>
      <c r="G494" s="32" t="str">
        <f t="shared" si="105"/>
        <v>10% percentile</v>
      </c>
      <c r="H494" s="36">
        <v>0.98542889904300002</v>
      </c>
      <c r="I494" s="37">
        <v>0.98554528599900004</v>
      </c>
      <c r="J494" s="38">
        <f t="shared" si="95"/>
        <v>1.1810791840289494E-4</v>
      </c>
      <c r="K494" s="36">
        <v>5.7955547622940199E-4</v>
      </c>
      <c r="L494" s="36">
        <f t="shared" si="96"/>
        <v>0.9849208962699002</v>
      </c>
      <c r="M494" s="36">
        <f t="shared" si="97"/>
        <v>0.98593690181609983</v>
      </c>
      <c r="N494" s="37">
        <v>7.4580148816708004E-4</v>
      </c>
      <c r="O494" s="37">
        <f t="shared" si="98"/>
        <v>0.98489156217149731</v>
      </c>
      <c r="P494" s="37">
        <f t="shared" si="99"/>
        <v>0.98619900982650277</v>
      </c>
      <c r="Q494" s="33" t="b">
        <f t="shared" si="100"/>
        <v>0</v>
      </c>
      <c r="R494" s="33" t="b">
        <f t="shared" si="101"/>
        <v>0</v>
      </c>
      <c r="S494" s="33" t="b">
        <f t="shared" si="102"/>
        <v>0</v>
      </c>
      <c r="T494" s="33" t="b">
        <f t="shared" si="103"/>
        <v>1</v>
      </c>
      <c r="U494" s="39" t="b">
        <f t="shared" si="104"/>
        <v>0</v>
      </c>
    </row>
  </sheetData>
  <autoFilter ref="A14:U494"/>
  <mergeCells count="1">
    <mergeCell ref="G12:U12"/>
  </mergeCells>
  <conditionalFormatting sqref="J15:J94">
    <cfRule type="colorScale" priority="11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15:R94">
    <cfRule type="colorScale" priority="113">
      <colorScale>
        <cfvo type="min"/>
        <cfvo type="max"/>
        <color rgb="FF5A8AC6"/>
        <color rgb="FFF8696B"/>
      </colorScale>
    </cfRule>
  </conditionalFormatting>
  <conditionalFormatting sqref="Q15:Q94">
    <cfRule type="cellIs" dxfId="59" priority="110" operator="equal">
      <formula>FALSE</formula>
    </cfRule>
    <cfRule type="cellIs" dxfId="58" priority="111" operator="equal">
      <formula>TRUE</formula>
    </cfRule>
  </conditionalFormatting>
  <conditionalFormatting sqref="R15:R94">
    <cfRule type="cellIs" dxfId="57" priority="108" operator="equal">
      <formula>FALSE</formula>
    </cfRule>
    <cfRule type="cellIs" dxfId="56" priority="109" operator="equal">
      <formula>TRUE</formula>
    </cfRule>
  </conditionalFormatting>
  <conditionalFormatting sqref="S15:S94">
    <cfRule type="colorScale" priority="107">
      <colorScale>
        <cfvo type="min"/>
        <cfvo type="max"/>
        <color rgb="FF5A8AC6"/>
        <color rgb="FFF8696B"/>
      </colorScale>
    </cfRule>
  </conditionalFormatting>
  <conditionalFormatting sqref="S15:S94">
    <cfRule type="cellIs" dxfId="55" priority="105" operator="equal">
      <formula>FALSE</formula>
    </cfRule>
    <cfRule type="cellIs" dxfId="54" priority="106" operator="equal">
      <formula>TRUE</formula>
    </cfRule>
  </conditionalFormatting>
  <conditionalFormatting sqref="T15:T94">
    <cfRule type="colorScale" priority="104">
      <colorScale>
        <cfvo type="min"/>
        <cfvo type="max"/>
        <color rgb="FF5A8AC6"/>
        <color rgb="FFF8696B"/>
      </colorScale>
    </cfRule>
  </conditionalFormatting>
  <conditionalFormatting sqref="T15:T94">
    <cfRule type="cellIs" dxfId="53" priority="102" operator="equal">
      <formula>FALSE</formula>
    </cfRule>
    <cfRule type="cellIs" dxfId="52" priority="103" operator="equal">
      <formula>TRUE</formula>
    </cfRule>
  </conditionalFormatting>
  <conditionalFormatting sqref="U15:U94">
    <cfRule type="colorScale" priority="101">
      <colorScale>
        <cfvo type="min"/>
        <cfvo type="max"/>
        <color rgb="FF5A8AC6"/>
        <color rgb="FFF8696B"/>
      </colorScale>
    </cfRule>
  </conditionalFormatting>
  <conditionalFormatting sqref="U15:U94">
    <cfRule type="cellIs" dxfId="51" priority="99" operator="equal">
      <formula>FALSE</formula>
    </cfRule>
    <cfRule type="cellIs" dxfId="50" priority="100" operator="equal">
      <formula>TRUE</formula>
    </cfRule>
  </conditionalFormatting>
  <conditionalFormatting sqref="J95:J174">
    <cfRule type="colorScale" priority="9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95:R174">
    <cfRule type="colorScale" priority="98">
      <colorScale>
        <cfvo type="min"/>
        <cfvo type="max"/>
        <color rgb="FF5A8AC6"/>
        <color rgb="FFF8696B"/>
      </colorScale>
    </cfRule>
  </conditionalFormatting>
  <conditionalFormatting sqref="Q95:Q174">
    <cfRule type="cellIs" dxfId="49" priority="95" operator="equal">
      <formula>FALSE</formula>
    </cfRule>
    <cfRule type="cellIs" dxfId="48" priority="96" operator="equal">
      <formula>TRUE</formula>
    </cfRule>
  </conditionalFormatting>
  <conditionalFormatting sqref="R95:R174">
    <cfRule type="cellIs" dxfId="47" priority="93" operator="equal">
      <formula>FALSE</formula>
    </cfRule>
    <cfRule type="cellIs" dxfId="46" priority="94" operator="equal">
      <formula>TRUE</formula>
    </cfRule>
  </conditionalFormatting>
  <conditionalFormatting sqref="S95:S174">
    <cfRule type="colorScale" priority="92">
      <colorScale>
        <cfvo type="min"/>
        <cfvo type="max"/>
        <color rgb="FF5A8AC6"/>
        <color rgb="FFF8696B"/>
      </colorScale>
    </cfRule>
  </conditionalFormatting>
  <conditionalFormatting sqref="S95:S174">
    <cfRule type="cellIs" dxfId="45" priority="90" operator="equal">
      <formula>FALSE</formula>
    </cfRule>
    <cfRule type="cellIs" dxfId="44" priority="91" operator="equal">
      <formula>TRUE</formula>
    </cfRule>
  </conditionalFormatting>
  <conditionalFormatting sqref="T95:T174">
    <cfRule type="colorScale" priority="89">
      <colorScale>
        <cfvo type="min"/>
        <cfvo type="max"/>
        <color rgb="FF5A8AC6"/>
        <color rgb="FFF8696B"/>
      </colorScale>
    </cfRule>
  </conditionalFormatting>
  <conditionalFormatting sqref="T95:T174">
    <cfRule type="cellIs" dxfId="43" priority="87" operator="equal">
      <formula>FALSE</formula>
    </cfRule>
    <cfRule type="cellIs" dxfId="42" priority="88" operator="equal">
      <formula>TRUE</formula>
    </cfRule>
  </conditionalFormatting>
  <conditionalFormatting sqref="U95:U174">
    <cfRule type="colorScale" priority="86">
      <colorScale>
        <cfvo type="min"/>
        <cfvo type="max"/>
        <color rgb="FF5A8AC6"/>
        <color rgb="FFF8696B"/>
      </colorScale>
    </cfRule>
  </conditionalFormatting>
  <conditionalFormatting sqref="U95:U174">
    <cfRule type="cellIs" dxfId="41" priority="84" operator="equal">
      <formula>FALSE</formula>
    </cfRule>
    <cfRule type="cellIs" dxfId="40" priority="85" operator="equal">
      <formula>TRUE</formula>
    </cfRule>
  </conditionalFormatting>
  <conditionalFormatting sqref="J175:J254">
    <cfRule type="colorScale" priority="8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175:R254">
    <cfRule type="colorScale" priority="83">
      <colorScale>
        <cfvo type="min"/>
        <cfvo type="max"/>
        <color rgb="FF5A8AC6"/>
        <color rgb="FFF8696B"/>
      </colorScale>
    </cfRule>
  </conditionalFormatting>
  <conditionalFormatting sqref="Q175:Q254">
    <cfRule type="cellIs" dxfId="39" priority="80" operator="equal">
      <formula>FALSE</formula>
    </cfRule>
    <cfRule type="cellIs" dxfId="38" priority="81" operator="equal">
      <formula>TRUE</formula>
    </cfRule>
  </conditionalFormatting>
  <conditionalFormatting sqref="R175:R254">
    <cfRule type="cellIs" dxfId="37" priority="78" operator="equal">
      <formula>FALSE</formula>
    </cfRule>
    <cfRule type="cellIs" dxfId="36" priority="79" operator="equal">
      <formula>TRUE</formula>
    </cfRule>
  </conditionalFormatting>
  <conditionalFormatting sqref="S175:S254">
    <cfRule type="colorScale" priority="77">
      <colorScale>
        <cfvo type="min"/>
        <cfvo type="max"/>
        <color rgb="FF5A8AC6"/>
        <color rgb="FFF8696B"/>
      </colorScale>
    </cfRule>
  </conditionalFormatting>
  <conditionalFormatting sqref="S175:S254">
    <cfRule type="cellIs" dxfId="35" priority="75" operator="equal">
      <formula>FALSE</formula>
    </cfRule>
    <cfRule type="cellIs" dxfId="34" priority="76" operator="equal">
      <formula>TRUE</formula>
    </cfRule>
  </conditionalFormatting>
  <conditionalFormatting sqref="T175:T254">
    <cfRule type="colorScale" priority="74">
      <colorScale>
        <cfvo type="min"/>
        <cfvo type="max"/>
        <color rgb="FF5A8AC6"/>
        <color rgb="FFF8696B"/>
      </colorScale>
    </cfRule>
  </conditionalFormatting>
  <conditionalFormatting sqref="T175:T254">
    <cfRule type="cellIs" dxfId="33" priority="72" operator="equal">
      <formula>FALSE</formula>
    </cfRule>
    <cfRule type="cellIs" dxfId="32" priority="73" operator="equal">
      <formula>TRUE</formula>
    </cfRule>
  </conditionalFormatting>
  <conditionalFormatting sqref="U175:U254">
    <cfRule type="colorScale" priority="71">
      <colorScale>
        <cfvo type="min"/>
        <cfvo type="max"/>
        <color rgb="FF5A8AC6"/>
        <color rgb="FFF8696B"/>
      </colorScale>
    </cfRule>
  </conditionalFormatting>
  <conditionalFormatting sqref="U175:U254">
    <cfRule type="cellIs" dxfId="31" priority="69" operator="equal">
      <formula>FALSE</formula>
    </cfRule>
    <cfRule type="cellIs" dxfId="30" priority="70" operator="equal">
      <formula>TRUE</formula>
    </cfRule>
  </conditionalFormatting>
  <conditionalFormatting sqref="J255:J334">
    <cfRule type="colorScale" priority="6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255:R334">
    <cfRule type="colorScale" priority="68">
      <colorScale>
        <cfvo type="min"/>
        <cfvo type="max"/>
        <color rgb="FF5A8AC6"/>
        <color rgb="FFF8696B"/>
      </colorScale>
    </cfRule>
  </conditionalFormatting>
  <conditionalFormatting sqref="Q255:Q334">
    <cfRule type="cellIs" dxfId="29" priority="65" operator="equal">
      <formula>FALSE</formula>
    </cfRule>
    <cfRule type="cellIs" dxfId="28" priority="66" operator="equal">
      <formula>TRUE</formula>
    </cfRule>
  </conditionalFormatting>
  <conditionalFormatting sqref="R255:R334">
    <cfRule type="cellIs" dxfId="27" priority="63" operator="equal">
      <formula>FALSE</formula>
    </cfRule>
    <cfRule type="cellIs" dxfId="26" priority="64" operator="equal">
      <formula>TRUE</formula>
    </cfRule>
  </conditionalFormatting>
  <conditionalFormatting sqref="S255:S334">
    <cfRule type="colorScale" priority="62">
      <colorScale>
        <cfvo type="min"/>
        <cfvo type="max"/>
        <color rgb="FF5A8AC6"/>
        <color rgb="FFF8696B"/>
      </colorScale>
    </cfRule>
  </conditionalFormatting>
  <conditionalFormatting sqref="S255:S334">
    <cfRule type="cellIs" dxfId="25" priority="60" operator="equal">
      <formula>FALSE</formula>
    </cfRule>
    <cfRule type="cellIs" dxfId="24" priority="61" operator="equal">
      <formula>TRUE</formula>
    </cfRule>
  </conditionalFormatting>
  <conditionalFormatting sqref="T255:T334">
    <cfRule type="colorScale" priority="59">
      <colorScale>
        <cfvo type="min"/>
        <cfvo type="max"/>
        <color rgb="FF5A8AC6"/>
        <color rgb="FFF8696B"/>
      </colorScale>
    </cfRule>
  </conditionalFormatting>
  <conditionalFormatting sqref="T255:T334">
    <cfRule type="cellIs" dxfId="23" priority="57" operator="equal">
      <formula>FALSE</formula>
    </cfRule>
    <cfRule type="cellIs" dxfId="22" priority="58" operator="equal">
      <formula>TRUE</formula>
    </cfRule>
  </conditionalFormatting>
  <conditionalFormatting sqref="U255:U334">
    <cfRule type="colorScale" priority="56">
      <colorScale>
        <cfvo type="min"/>
        <cfvo type="max"/>
        <color rgb="FF5A8AC6"/>
        <color rgb="FFF8696B"/>
      </colorScale>
    </cfRule>
  </conditionalFormatting>
  <conditionalFormatting sqref="U255:U334">
    <cfRule type="cellIs" dxfId="21" priority="54" operator="equal">
      <formula>FALSE</formula>
    </cfRule>
    <cfRule type="cellIs" dxfId="20" priority="55" operator="equal">
      <formula>TRUE</formula>
    </cfRule>
  </conditionalFormatting>
  <conditionalFormatting sqref="J335:J414">
    <cfRule type="colorScale" priority="52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335:R414">
    <cfRule type="colorScale" priority="53">
      <colorScale>
        <cfvo type="min"/>
        <cfvo type="max"/>
        <color rgb="FF5A8AC6"/>
        <color rgb="FFF8696B"/>
      </colorScale>
    </cfRule>
  </conditionalFormatting>
  <conditionalFormatting sqref="Q335:Q414">
    <cfRule type="cellIs" dxfId="19" priority="50" operator="equal">
      <formula>FALSE</formula>
    </cfRule>
    <cfRule type="cellIs" dxfId="18" priority="51" operator="equal">
      <formula>TRUE</formula>
    </cfRule>
  </conditionalFormatting>
  <conditionalFormatting sqref="R335:R414">
    <cfRule type="cellIs" dxfId="17" priority="48" operator="equal">
      <formula>FALSE</formula>
    </cfRule>
    <cfRule type="cellIs" dxfId="16" priority="49" operator="equal">
      <formula>TRUE</formula>
    </cfRule>
  </conditionalFormatting>
  <conditionalFormatting sqref="S335:S414">
    <cfRule type="colorScale" priority="47">
      <colorScale>
        <cfvo type="min"/>
        <cfvo type="max"/>
        <color rgb="FF5A8AC6"/>
        <color rgb="FFF8696B"/>
      </colorScale>
    </cfRule>
  </conditionalFormatting>
  <conditionalFormatting sqref="S335:S414">
    <cfRule type="cellIs" dxfId="15" priority="45" operator="equal">
      <formula>FALSE</formula>
    </cfRule>
    <cfRule type="cellIs" dxfId="14" priority="46" operator="equal">
      <formula>TRUE</formula>
    </cfRule>
  </conditionalFormatting>
  <conditionalFormatting sqref="T335:T414">
    <cfRule type="colorScale" priority="44">
      <colorScale>
        <cfvo type="min"/>
        <cfvo type="max"/>
        <color rgb="FF5A8AC6"/>
        <color rgb="FFF8696B"/>
      </colorScale>
    </cfRule>
  </conditionalFormatting>
  <conditionalFormatting sqref="T335:T414">
    <cfRule type="cellIs" dxfId="13" priority="42" operator="equal">
      <formula>FALSE</formula>
    </cfRule>
    <cfRule type="cellIs" dxfId="12" priority="43" operator="equal">
      <formula>TRUE</formula>
    </cfRule>
  </conditionalFormatting>
  <conditionalFormatting sqref="U335:U414">
    <cfRule type="colorScale" priority="41">
      <colorScale>
        <cfvo type="min"/>
        <cfvo type="max"/>
        <color rgb="FF5A8AC6"/>
        <color rgb="FFF8696B"/>
      </colorScale>
    </cfRule>
  </conditionalFormatting>
  <conditionalFormatting sqref="U335:U414">
    <cfRule type="cellIs" dxfId="11" priority="39" operator="equal">
      <formula>FALSE</formula>
    </cfRule>
    <cfRule type="cellIs" dxfId="10" priority="40" operator="equal">
      <formula>TRUE</formula>
    </cfRule>
  </conditionalFormatting>
  <conditionalFormatting sqref="J415:J494">
    <cfRule type="colorScale" priority="3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Q415:R494">
    <cfRule type="colorScale" priority="38">
      <colorScale>
        <cfvo type="min"/>
        <cfvo type="max"/>
        <color rgb="FF5A8AC6"/>
        <color rgb="FFF8696B"/>
      </colorScale>
    </cfRule>
  </conditionalFormatting>
  <conditionalFormatting sqref="Q415:Q494">
    <cfRule type="cellIs" dxfId="9" priority="35" operator="equal">
      <formula>FALSE</formula>
    </cfRule>
    <cfRule type="cellIs" dxfId="8" priority="36" operator="equal">
      <formula>TRUE</formula>
    </cfRule>
  </conditionalFormatting>
  <conditionalFormatting sqref="R415:R494">
    <cfRule type="cellIs" dxfId="7" priority="33" operator="equal">
      <formula>FALSE</formula>
    </cfRule>
    <cfRule type="cellIs" dxfId="6" priority="34" operator="equal">
      <formula>TRUE</formula>
    </cfRule>
  </conditionalFormatting>
  <conditionalFormatting sqref="S415:S494">
    <cfRule type="colorScale" priority="32">
      <colorScale>
        <cfvo type="min"/>
        <cfvo type="max"/>
        <color rgb="FF5A8AC6"/>
        <color rgb="FFF8696B"/>
      </colorScale>
    </cfRule>
  </conditionalFormatting>
  <conditionalFormatting sqref="S415:S494">
    <cfRule type="cellIs" dxfId="5" priority="30" operator="equal">
      <formula>FALSE</formula>
    </cfRule>
    <cfRule type="cellIs" dxfId="4" priority="31" operator="equal">
      <formula>TRUE</formula>
    </cfRule>
  </conditionalFormatting>
  <conditionalFormatting sqref="T415:T494">
    <cfRule type="colorScale" priority="29">
      <colorScale>
        <cfvo type="min"/>
        <cfvo type="max"/>
        <color rgb="FF5A8AC6"/>
        <color rgb="FFF8696B"/>
      </colorScale>
    </cfRule>
  </conditionalFormatting>
  <conditionalFormatting sqref="T415:T494">
    <cfRule type="cellIs" dxfId="3" priority="27" operator="equal">
      <formula>FALSE</formula>
    </cfRule>
    <cfRule type="cellIs" dxfId="2" priority="28" operator="equal">
      <formula>TRUE</formula>
    </cfRule>
  </conditionalFormatting>
  <conditionalFormatting sqref="U415:U494">
    <cfRule type="colorScale" priority="26">
      <colorScale>
        <cfvo type="min"/>
        <cfvo type="max"/>
        <color rgb="FF5A8AC6"/>
        <color rgb="FFF8696B"/>
      </colorScale>
    </cfRule>
  </conditionalFormatting>
  <conditionalFormatting sqref="U415:U494">
    <cfRule type="cellIs" dxfId="1" priority="24" operator="equal">
      <formula>FALSE</formula>
    </cfRule>
    <cfRule type="cellIs" dxfId="0" priority="25" operator="equal">
      <formula>TRUE</formula>
    </cfRule>
  </conditionalFormatting>
  <conditionalFormatting sqref="E5:J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Table_S5__Random_Exp__Overlap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Stefan</dc:creator>
  <cp:lastModifiedBy>stefan</cp:lastModifiedBy>
  <dcterms:created xsi:type="dcterms:W3CDTF">2019-01-24T11:41:36Z</dcterms:created>
  <dcterms:modified xsi:type="dcterms:W3CDTF">2019-04-05T08:46:55Z</dcterms:modified>
</cp:coreProperties>
</file>