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tang/Documents/Manuscripts/BHABHTBPAPaper/Revision/"/>
    </mc:Choice>
  </mc:AlternateContent>
  <xr:revisionPtr revIDLastSave="0" documentId="10_ncr:8100000_{857B4776-D119-7B4D-8762-6A8012A03A7A}" xr6:coauthVersionLast="34" xr6:coauthVersionMax="34" xr10:uidLastSave="{00000000-0000-0000-0000-000000000000}"/>
  <bookViews>
    <workbookView xWindow="1220" yWindow="1000" windowWidth="24620" windowHeight="13320" xr2:uid="{00000000-000D-0000-FFFF-FFFF00000000}"/>
  </bookViews>
  <sheets>
    <sheet name="BHA Growth Curve" sheetId="3" r:id="rId1"/>
    <sheet name="BHT Growth Curve" sheetId="4" r:id="rId2"/>
    <sheet name="BPA Growth Curve" sheetId="2" r:id="rId3"/>
    <sheet name="IC Values" sheetId="5" r:id="rId4"/>
  </sheets>
  <externalReferences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L38" i="3" l="1"/>
  <c r="K38" i="3"/>
  <c r="L37" i="3"/>
  <c r="K37" i="3"/>
  <c r="L36" i="3"/>
  <c r="L35" i="3"/>
  <c r="I10" i="3"/>
  <c r="H9" i="3"/>
  <c r="L12" i="4"/>
  <c r="J12" i="4"/>
  <c r="H12" i="4"/>
  <c r="F12" i="4"/>
  <c r="L11" i="4"/>
  <c r="J11" i="4"/>
  <c r="H11" i="4"/>
  <c r="F11" i="4"/>
  <c r="L10" i="4"/>
  <c r="J10" i="4"/>
  <c r="H10" i="4"/>
  <c r="F10" i="4"/>
  <c r="L9" i="4"/>
  <c r="J9" i="4"/>
  <c r="H9" i="4"/>
  <c r="F9" i="4"/>
  <c r="N8" i="4"/>
  <c r="L8" i="4"/>
  <c r="J8" i="4"/>
  <c r="H8" i="4"/>
  <c r="F8" i="4"/>
  <c r="L7" i="4"/>
  <c r="J7" i="4"/>
  <c r="H7" i="4"/>
  <c r="F7" i="4"/>
  <c r="J11" i="3"/>
  <c r="H11" i="3"/>
  <c r="G11" i="3"/>
  <c r="E11" i="3"/>
  <c r="D11" i="3"/>
  <c r="J10" i="3"/>
  <c r="G10" i="3"/>
  <c r="F10" i="3"/>
  <c r="E10" i="3"/>
  <c r="D10" i="3"/>
  <c r="J9" i="3"/>
  <c r="I9" i="3"/>
  <c r="F9" i="3"/>
  <c r="E9" i="3"/>
  <c r="R99" i="2"/>
  <c r="T99" i="2"/>
  <c r="Q100" i="2"/>
  <c r="R100" i="2"/>
  <c r="S100" i="2"/>
  <c r="T100" i="2"/>
  <c r="Q101" i="2"/>
  <c r="R101" i="2"/>
  <c r="S101" i="2"/>
  <c r="T101" i="2"/>
  <c r="Q102" i="2"/>
  <c r="R102" i="2"/>
  <c r="S102" i="2"/>
  <c r="T102" i="2"/>
  <c r="Q111" i="2"/>
  <c r="R111" i="2"/>
  <c r="Q112" i="2"/>
  <c r="R112" i="2"/>
  <c r="Q113" i="2"/>
  <c r="R113" i="2"/>
  <c r="R32" i="2"/>
  <c r="X32" i="2"/>
  <c r="R33" i="2"/>
  <c r="X33" i="2"/>
  <c r="R34" i="2"/>
  <c r="X34" i="2"/>
  <c r="R35" i="2"/>
  <c r="X35" i="2"/>
  <c r="R36" i="2"/>
  <c r="X36" i="2"/>
  <c r="T43" i="2"/>
  <c r="T44" i="2"/>
  <c r="T45" i="2"/>
  <c r="T46" i="2"/>
  <c r="T47" i="2"/>
  <c r="T48" i="2"/>
  <c r="T49" i="2"/>
  <c r="O64" i="2"/>
  <c r="P64" i="2"/>
  <c r="Q64" i="2"/>
  <c r="R64" i="2"/>
  <c r="S64" i="2"/>
  <c r="T64" i="2"/>
  <c r="U64" i="2"/>
  <c r="X64" i="2"/>
  <c r="O65" i="2"/>
  <c r="P65" i="2"/>
  <c r="Q65" i="2"/>
  <c r="R65" i="2"/>
  <c r="S65" i="2"/>
  <c r="T65" i="2"/>
  <c r="U65" i="2"/>
  <c r="X65" i="2"/>
  <c r="O66" i="2"/>
  <c r="P66" i="2"/>
  <c r="Q66" i="2"/>
  <c r="R66" i="2"/>
  <c r="S66" i="2"/>
  <c r="T66" i="2"/>
  <c r="U66" i="2"/>
  <c r="X66" i="2"/>
  <c r="O67" i="2"/>
  <c r="P67" i="2"/>
  <c r="Q67" i="2"/>
  <c r="R67" i="2"/>
  <c r="S67" i="2"/>
  <c r="T67" i="2"/>
  <c r="V67" i="2"/>
  <c r="X67" i="2"/>
  <c r="O68" i="2"/>
  <c r="P68" i="2"/>
  <c r="Q68" i="2"/>
  <c r="R68" i="2"/>
  <c r="S68" i="2"/>
  <c r="T68" i="2"/>
  <c r="U68" i="2"/>
  <c r="V68" i="2"/>
  <c r="W68" i="2"/>
  <c r="X68" i="2"/>
  <c r="O69" i="2"/>
  <c r="P69" i="2"/>
  <c r="Q69" i="2"/>
  <c r="R69" i="2"/>
  <c r="S69" i="2"/>
  <c r="T69" i="2"/>
  <c r="U69" i="2"/>
  <c r="V69" i="2"/>
  <c r="W69" i="2"/>
  <c r="X69" i="2"/>
  <c r="O70" i="2"/>
  <c r="P70" i="2"/>
  <c r="Q70" i="2"/>
  <c r="R70" i="2"/>
  <c r="S70" i="2"/>
  <c r="T70" i="2"/>
  <c r="U70" i="2"/>
  <c r="V70" i="2"/>
  <c r="W70" i="2"/>
  <c r="X70" i="2"/>
  <c r="O80" i="2"/>
  <c r="P80" i="2"/>
  <c r="Q80" i="2"/>
  <c r="R80" i="2"/>
  <c r="S80" i="2"/>
  <c r="T80" i="2"/>
  <c r="U80" i="2"/>
  <c r="V80" i="2"/>
  <c r="O81" i="2"/>
  <c r="P81" i="2"/>
  <c r="Q81" i="2"/>
  <c r="R81" i="2"/>
  <c r="S81" i="2"/>
  <c r="T81" i="2"/>
  <c r="U81" i="2"/>
  <c r="V81" i="2"/>
  <c r="O82" i="2"/>
  <c r="P82" i="2"/>
  <c r="Q82" i="2"/>
  <c r="R82" i="2"/>
  <c r="S82" i="2"/>
  <c r="T82" i="2"/>
  <c r="U82" i="2"/>
  <c r="V82" i="2"/>
  <c r="O83" i="2"/>
  <c r="P83" i="2"/>
  <c r="Q83" i="2"/>
  <c r="R83" i="2"/>
  <c r="S83" i="2"/>
  <c r="T83" i="2"/>
  <c r="U83" i="2"/>
  <c r="V83" i="2"/>
  <c r="O84" i="2"/>
  <c r="P84" i="2"/>
  <c r="Q84" i="2"/>
  <c r="R84" i="2"/>
  <c r="S84" i="2"/>
  <c r="T84" i="2"/>
  <c r="U84" i="2"/>
  <c r="V84" i="2"/>
  <c r="O85" i="2"/>
  <c r="P85" i="2"/>
  <c r="Q85" i="2"/>
  <c r="R85" i="2"/>
  <c r="S85" i="2"/>
  <c r="T85" i="2"/>
  <c r="U85" i="2"/>
  <c r="V85" i="2"/>
  <c r="O86" i="2"/>
  <c r="P86" i="2"/>
  <c r="Q86" i="2"/>
  <c r="R86" i="2"/>
  <c r="S86" i="2"/>
  <c r="T86" i="2"/>
  <c r="U86" i="2"/>
  <c r="V86" i="2"/>
  <c r="G9" i="3" l="1"/>
  <c r="H10" i="3"/>
  <c r="I11" i="3"/>
  <c r="F11" i="3"/>
</calcChain>
</file>

<file path=xl/sharedStrings.xml><?xml version="1.0" encoding="utf-8"?>
<sst xmlns="http://schemas.openxmlformats.org/spreadsheetml/2006/main" count="181" uniqueCount="69">
  <si>
    <t>Conc (mM)</t>
  </si>
  <si>
    <t>Time:</t>
  </si>
  <si>
    <t>Timepoint (hrs):</t>
  </si>
  <si>
    <t>Absorbance Readings</t>
  </si>
  <si>
    <t>9PM</t>
  </si>
  <si>
    <t>Cell Densities (cell/mL)</t>
  </si>
  <si>
    <t>12AM</t>
  </si>
  <si>
    <t xml:space="preserve"> </t>
  </si>
  <si>
    <t>3PM</t>
  </si>
  <si>
    <t>7PM</t>
  </si>
  <si>
    <t>11PM</t>
  </si>
  <si>
    <t>3AM</t>
  </si>
  <si>
    <t>11AM</t>
  </si>
  <si>
    <t>1913 made with fresh 120 mM BPA stock</t>
  </si>
  <si>
    <t xml:space="preserve">0.8 new </t>
  </si>
  <si>
    <t>0.85 new</t>
  </si>
  <si>
    <t>0.9 new</t>
  </si>
  <si>
    <t>1new</t>
  </si>
  <si>
    <t>1913 made with week-old 100mM BPA Stock</t>
  </si>
  <si>
    <t>new media ones all used day-old BPA stock</t>
  </si>
  <si>
    <t>new media ones- 0.85 and 1.0 used day-old BPA stock and 0.9 used week-old BPA stock</t>
  </si>
  <si>
    <t xml:space="preserve">0.85 new </t>
  </si>
  <si>
    <t>1.0 new</t>
  </si>
  <si>
    <t>1913 made with week-old 100 mM BPA stock</t>
  </si>
  <si>
    <t>Difference (Increase in Cell Density)</t>
  </si>
  <si>
    <t>IC</t>
  </si>
  <si>
    <t>y = -1E+07x + 1E+07</t>
  </si>
  <si>
    <t>y</t>
  </si>
  <si>
    <t>y (cell density)</t>
  </si>
  <si>
    <t>x (BPA conc.)</t>
  </si>
  <si>
    <t>This is the 100% value in cell growth - from the purple plot</t>
  </si>
  <si>
    <t>wt 972</t>
  </si>
  <si>
    <t>T</t>
  </si>
  <si>
    <t>YES Only</t>
  </si>
  <si>
    <t xml:space="preserve">BHA (mM) </t>
  </si>
  <si>
    <t>YES+EtOH</t>
  </si>
  <si>
    <t>BHT</t>
  </si>
  <si>
    <t>Reading</t>
  </si>
  <si>
    <t>Time</t>
  </si>
  <si>
    <t>T = 0</t>
  </si>
  <si>
    <t>T = 2.5</t>
  </si>
  <si>
    <t>T = 8.3</t>
  </si>
  <si>
    <t>T = 24.25</t>
  </si>
  <si>
    <t>T = 10</t>
  </si>
  <si>
    <t>Sample</t>
  </si>
  <si>
    <r>
      <t>OD</t>
    </r>
    <r>
      <rPr>
        <vertAlign val="subscript"/>
        <sz val="10"/>
        <rFont val="Arial"/>
        <family val="2"/>
      </rPr>
      <t>595</t>
    </r>
  </si>
  <si>
    <t>Conc. (cell/mL)</t>
  </si>
  <si>
    <t>Control</t>
  </si>
  <si>
    <t>0.4 mM</t>
  </si>
  <si>
    <t>0.6 mM</t>
  </si>
  <si>
    <t>0.8 mM</t>
  </si>
  <si>
    <t>1.0 mM</t>
  </si>
  <si>
    <t>2.0 mM</t>
  </si>
  <si>
    <t>1 mM</t>
  </si>
  <si>
    <t>2 mM</t>
  </si>
  <si>
    <t>BHA</t>
  </si>
  <si>
    <t>Controls</t>
  </si>
  <si>
    <t>time (hrs)</t>
  </si>
  <si>
    <t>YES+DMSO</t>
  </si>
  <si>
    <t>0.2 mM</t>
  </si>
  <si>
    <t>Time (hrs)</t>
  </si>
  <si>
    <t xml:space="preserve">IC Values </t>
  </si>
  <si>
    <t>BPA</t>
  </si>
  <si>
    <t>IC50 (mM)</t>
  </si>
  <si>
    <t>IC70 (mM)</t>
  </si>
  <si>
    <t>IC80 (mM)</t>
  </si>
  <si>
    <t>Fission Yeast Growth Curves with BHA</t>
  </si>
  <si>
    <t>Fission Yeast Growth Curves with BHT</t>
  </si>
  <si>
    <t>Fission Yeast Growth Curves with BPA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</si>
</sst>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/>
    <xf numFmtId="11" fontId="0" fillId="0" borderId="1" xfId="0" applyNumberFormat="1" applyBorder="1"/>
    <xf numFmtId="11" fontId="0" fillId="0" borderId="0" xfId="0" applyNumberFormat="1"/>
    <xf numFmtId="16" fontId="0" fillId="0" borderId="0" xfId="0" applyNumberFormat="1"/>
    <xf numFmtId="0" fontId="0" fillId="0" borderId="1" xfId="0" applyFill="1" applyBorder="1"/>
    <xf numFmtId="18" fontId="0" fillId="0" borderId="1" xfId="0" applyNumberFormat="1" applyBorder="1"/>
    <xf numFmtId="18" fontId="0" fillId="0" borderId="1" xfId="0" applyNumberFormat="1" applyFill="1" applyBorder="1"/>
    <xf numFmtId="11" fontId="2" fillId="0" borderId="1" xfId="0" applyNumberFormat="1" applyFont="1" applyBorder="1"/>
    <xf numFmtId="11" fontId="2" fillId="2" borderId="0" xfId="0" applyNumberFormat="1" applyFont="1" applyFill="1"/>
    <xf numFmtId="0" fontId="0" fillId="3" borderId="0" xfId="0" applyFill="1"/>
    <xf numFmtId="0" fontId="2" fillId="6" borderId="0" xfId="0" applyFont="1" applyFill="1" applyAlignment="1">
      <alignment horizontal="center"/>
    </xf>
    <xf numFmtId="0" fontId="2" fillId="0" borderId="0" xfId="0" applyFont="1"/>
    <xf numFmtId="11" fontId="2" fillId="0" borderId="0" xfId="0" applyNumberFormat="1" applyFont="1"/>
    <xf numFmtId="11" fontId="3" fillId="0" borderId="0" xfId="0" applyNumberFormat="1" applyFont="1"/>
    <xf numFmtId="0" fontId="0" fillId="7" borderId="0" xfId="0" applyFill="1"/>
    <xf numFmtId="0" fontId="2" fillId="7" borderId="0" xfId="0" applyFont="1" applyFill="1" applyAlignment="1">
      <alignment horizontal="center"/>
    </xf>
    <xf numFmtId="0" fontId="4" fillId="0" borderId="0" xfId="0" applyFont="1"/>
    <xf numFmtId="0" fontId="2" fillId="0" borderId="2" xfId="0" applyFont="1" applyBorder="1"/>
    <xf numFmtId="18" fontId="0" fillId="0" borderId="4" xfId="0" applyNumberFormat="1" applyBorder="1"/>
    <xf numFmtId="0" fontId="2" fillId="7" borderId="2" xfId="0" applyFont="1" applyFill="1" applyBorder="1"/>
    <xf numFmtId="18" fontId="0" fillId="7" borderId="3" xfId="0" applyNumberFormat="1" applyFill="1" applyBorder="1"/>
    <xf numFmtId="0" fontId="2" fillId="7" borderId="3" xfId="0" applyFont="1" applyFill="1" applyBorder="1"/>
    <xf numFmtId="18" fontId="0" fillId="7" borderId="4" xfId="0" applyNumberFormat="1" applyFill="1" applyBorder="1"/>
    <xf numFmtId="0" fontId="2" fillId="0" borderId="0" xfId="0" applyFont="1" applyAlignment="1">
      <alignment horizontal="center"/>
    </xf>
    <xf numFmtId="0" fontId="0" fillId="0" borderId="5" xfId="0" applyBorder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wt 972 Growth in BHA</a:t>
            </a:r>
          </a:p>
        </c:rich>
      </c:tx>
      <c:layout>
        <c:manualLayout>
          <c:xMode val="edge"/>
          <c:yMode val="edge"/>
          <c:x val="0.38722358360090814"/>
          <c:y val="3.5243456317414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75792747558761"/>
          <c:y val="0.22467703402351949"/>
          <c:w val="0.62168923972622858"/>
          <c:h val="0.54627357291992973"/>
        </c:manualLayout>
      </c:layout>
      <c:scatterChart>
        <c:scatterStyle val="smoothMarker"/>
        <c:varyColors val="0"/>
        <c:ser>
          <c:idx val="0"/>
          <c:order val="0"/>
          <c:tx>
            <c:v>0.1 mM BHA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'[1]Growth Curves'!$C$9:$C$12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24.5</c:v>
                </c:pt>
              </c:numCache>
            </c:numRef>
          </c:xVal>
          <c:yVal>
            <c:numRef>
              <c:f>'[1]Growth Curves'!$D$9:$D$12</c:f>
              <c:numCache>
                <c:formatCode>General</c:formatCode>
                <c:ptCount val="4"/>
                <c:pt idx="0">
                  <c:v>500000</c:v>
                </c:pt>
                <c:pt idx="1">
                  <c:v>2460000</c:v>
                </c:pt>
                <c:pt idx="2">
                  <c:v>2840000</c:v>
                </c:pt>
                <c:pt idx="3">
                  <c:v>5960000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54-F545-AB71-9441CD34C6CC}"/>
            </c:ext>
          </c:extLst>
        </c:ser>
        <c:ser>
          <c:idx val="1"/>
          <c:order val="1"/>
          <c:tx>
            <c:v>0.15 mM BHA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'[1]Growth Curves'!$C$9:$C$12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24.5</c:v>
                </c:pt>
              </c:numCache>
            </c:numRef>
          </c:xVal>
          <c:yVal>
            <c:numRef>
              <c:f>'[1]Growth Curves'!$E$9:$E$12</c:f>
              <c:numCache>
                <c:formatCode>General</c:formatCode>
                <c:ptCount val="4"/>
                <c:pt idx="0">
                  <c:v>500000</c:v>
                </c:pt>
                <c:pt idx="1">
                  <c:v>2140000</c:v>
                </c:pt>
                <c:pt idx="2">
                  <c:v>2340000.0000000005</c:v>
                </c:pt>
                <c:pt idx="3">
                  <c:v>4940000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54-F545-AB71-9441CD34C6CC}"/>
            </c:ext>
          </c:extLst>
        </c:ser>
        <c:ser>
          <c:idx val="2"/>
          <c:order val="2"/>
          <c:tx>
            <c:v>0.25 mM BHA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'[1]Growth Curves'!$C$9:$C$12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24.5</c:v>
                </c:pt>
              </c:numCache>
            </c:numRef>
          </c:xVal>
          <c:yVal>
            <c:numRef>
              <c:f>'[1]Growth Curves'!$F$9:$F$12</c:f>
              <c:numCache>
                <c:formatCode>General</c:formatCode>
                <c:ptCount val="4"/>
                <c:pt idx="0">
                  <c:v>500000</c:v>
                </c:pt>
                <c:pt idx="1">
                  <c:v>2240000</c:v>
                </c:pt>
                <c:pt idx="2">
                  <c:v>2120000</c:v>
                </c:pt>
                <c:pt idx="3">
                  <c:v>3260000.0000000005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54-F545-AB71-9441CD34C6CC}"/>
            </c:ext>
          </c:extLst>
        </c:ser>
        <c:ser>
          <c:idx val="3"/>
          <c:order val="3"/>
          <c:tx>
            <c:v>0.3 mM BHA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'[1]Growth Curves'!$C$9:$C$12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24.5</c:v>
                </c:pt>
              </c:numCache>
            </c:numRef>
          </c:xVal>
          <c:yVal>
            <c:numRef>
              <c:f>'[1]Growth Curves'!$G$9:$G$12</c:f>
              <c:numCache>
                <c:formatCode>General</c:formatCode>
                <c:ptCount val="4"/>
                <c:pt idx="0">
                  <c:v>500000</c:v>
                </c:pt>
                <c:pt idx="1">
                  <c:v>2340000.0000000005</c:v>
                </c:pt>
                <c:pt idx="2">
                  <c:v>2400000</c:v>
                </c:pt>
                <c:pt idx="3">
                  <c:v>2980000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354-F545-AB71-9441CD34C6CC}"/>
            </c:ext>
          </c:extLst>
        </c:ser>
        <c:ser>
          <c:idx val="4"/>
          <c:order val="4"/>
          <c:tx>
            <c:v>0.4 mM BHA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'[1]Growth Curves'!$C$9:$C$12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24.5</c:v>
                </c:pt>
              </c:numCache>
            </c:numRef>
          </c:xVal>
          <c:yVal>
            <c:numRef>
              <c:f>'[1]Growth Curves'!$H$9:$H$12</c:f>
              <c:numCache>
                <c:formatCode>General</c:formatCode>
                <c:ptCount val="4"/>
                <c:pt idx="0">
                  <c:v>500000</c:v>
                </c:pt>
                <c:pt idx="1">
                  <c:v>2320000</c:v>
                </c:pt>
                <c:pt idx="2">
                  <c:v>2240000</c:v>
                </c:pt>
                <c:pt idx="3">
                  <c:v>2300000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354-F545-AB71-9441CD34C6CC}"/>
            </c:ext>
          </c:extLst>
        </c:ser>
        <c:ser>
          <c:idx val="5"/>
          <c:order val="5"/>
          <c:tx>
            <c:v>YES + EtOH</c:v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'[1]Growth Curves'!$C$9:$C$12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24.5</c:v>
                </c:pt>
              </c:numCache>
            </c:numRef>
          </c:xVal>
          <c:yVal>
            <c:numRef>
              <c:f>'[1]Growth Curves'!$I$9:$I$12</c:f>
              <c:numCache>
                <c:formatCode>General</c:formatCode>
                <c:ptCount val="4"/>
                <c:pt idx="0">
                  <c:v>500000</c:v>
                </c:pt>
                <c:pt idx="1">
                  <c:v>2240000</c:v>
                </c:pt>
                <c:pt idx="2">
                  <c:v>2180000</c:v>
                </c:pt>
                <c:pt idx="3">
                  <c:v>5080000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354-F545-AB71-9441CD34C6CC}"/>
            </c:ext>
          </c:extLst>
        </c:ser>
        <c:ser>
          <c:idx val="6"/>
          <c:order val="6"/>
          <c:tx>
            <c:v>YES only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7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'[1]Growth Curves'!$C$9:$C$12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24.5</c:v>
                </c:pt>
              </c:numCache>
            </c:numRef>
          </c:xVal>
          <c:yVal>
            <c:numRef>
              <c:f>'[1]Growth Curves'!$J$9:$J$12</c:f>
              <c:numCache>
                <c:formatCode>General</c:formatCode>
                <c:ptCount val="4"/>
                <c:pt idx="0">
                  <c:v>500000</c:v>
                </c:pt>
                <c:pt idx="1">
                  <c:v>2200000</c:v>
                </c:pt>
                <c:pt idx="2">
                  <c:v>2180000</c:v>
                </c:pt>
                <c:pt idx="3">
                  <c:v>8700000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354-F545-AB71-9441CD34C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2947071"/>
        <c:axId val="1"/>
      </c:scatterChart>
      <c:valAx>
        <c:axId val="20329470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(hrs)</a:t>
                </a:r>
              </a:p>
            </c:rich>
          </c:tx>
          <c:layout>
            <c:manualLayout>
              <c:xMode val="edge"/>
              <c:yMode val="edge"/>
              <c:x val="0.41741991810189638"/>
              <c:y val="0.8722755438560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Cell Density (cell/mL)</a:t>
                </a:r>
              </a:p>
            </c:rich>
          </c:tx>
          <c:layout>
            <c:manualLayout>
              <c:xMode val="edge"/>
              <c:yMode val="edge"/>
              <c:x val="2.3091314618402779E-2"/>
              <c:y val="0.259920490340934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947071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86724673215815"/>
          <c:y val="0.28194765053931858"/>
          <c:w val="0.18473051694722223"/>
          <c:h val="0.4361377719280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BHA in DMSO &amp; Control Growth Curves of wt 972</a:t>
            </a:r>
          </a:p>
        </c:rich>
      </c:tx>
      <c:layout>
        <c:manualLayout>
          <c:xMode val="edge"/>
          <c:yMode val="edge"/>
          <c:x val="0.15981129054152365"/>
          <c:y val="3.5715533806177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23895434198536"/>
          <c:y val="0.22768652801437864"/>
          <c:w val="0.52544015223500951"/>
          <c:h val="0.54019744881842779"/>
        </c:manualLayout>
      </c:layout>
      <c:scatterChart>
        <c:scatterStyle val="smoothMarker"/>
        <c:varyColors val="0"/>
        <c:ser>
          <c:idx val="0"/>
          <c:order val="0"/>
          <c:tx>
            <c:v>YES only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[2]Curves!$C$5:$C$8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[2]Curves!$D$5:$D$8</c:f>
              <c:numCache>
                <c:formatCode>General</c:formatCode>
                <c:ptCount val="4"/>
                <c:pt idx="0">
                  <c:v>1600000</c:v>
                </c:pt>
                <c:pt idx="1">
                  <c:v>2260000</c:v>
                </c:pt>
                <c:pt idx="2">
                  <c:v>3040000</c:v>
                </c:pt>
                <c:pt idx="3">
                  <c:v>11520000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32-4543-AFD6-29AAC561A0C9}"/>
            </c:ext>
          </c:extLst>
        </c:ser>
        <c:ser>
          <c:idx val="1"/>
          <c:order val="1"/>
          <c:tx>
            <c:v>YES+DMSO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[2]Curves!$C$5:$C$8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[2]Curves!$E$5:$E$8</c:f>
              <c:numCache>
                <c:formatCode>General</c:formatCode>
                <c:ptCount val="4"/>
                <c:pt idx="0">
                  <c:v>1560000</c:v>
                </c:pt>
                <c:pt idx="1">
                  <c:v>2480000</c:v>
                </c:pt>
                <c:pt idx="2">
                  <c:v>3180000</c:v>
                </c:pt>
                <c:pt idx="3">
                  <c:v>11920000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32-4543-AFD6-29AAC561A0C9}"/>
            </c:ext>
          </c:extLst>
        </c:ser>
        <c:ser>
          <c:idx val="2"/>
          <c:order val="2"/>
          <c:tx>
            <c:v>0.2 mM BHA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[2]Curves!$C$5:$C$8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[2]Curves!$F$5:$F$8</c:f>
              <c:numCache>
                <c:formatCode>General</c:formatCode>
                <c:ptCount val="4"/>
                <c:pt idx="0">
                  <c:v>1820000</c:v>
                </c:pt>
                <c:pt idx="1">
                  <c:v>2020000</c:v>
                </c:pt>
                <c:pt idx="2">
                  <c:v>2500000</c:v>
                </c:pt>
                <c:pt idx="3">
                  <c:v>9520000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32-4543-AFD6-29AAC561A0C9}"/>
            </c:ext>
          </c:extLst>
        </c:ser>
        <c:ser>
          <c:idx val="3"/>
          <c:order val="3"/>
          <c:tx>
            <c:v>0.4 mM BHA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[2]Curves!$C$5:$C$8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[2]Curves!$G$5:$G$8</c:f>
              <c:numCache>
                <c:formatCode>General</c:formatCode>
                <c:ptCount val="4"/>
                <c:pt idx="0">
                  <c:v>1680000</c:v>
                </c:pt>
                <c:pt idx="1">
                  <c:v>1860000</c:v>
                </c:pt>
                <c:pt idx="2">
                  <c:v>1940000</c:v>
                </c:pt>
                <c:pt idx="3">
                  <c:v>3340000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532-4543-AFD6-29AAC561A0C9}"/>
            </c:ext>
          </c:extLst>
        </c:ser>
        <c:ser>
          <c:idx val="4"/>
          <c:order val="4"/>
          <c:tx>
            <c:v>0.6 mM BHA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[2]Curves!$C$5:$C$8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[2]Curves!$H$5:$H$8</c:f>
              <c:numCache>
                <c:formatCode>General</c:formatCode>
                <c:ptCount val="4"/>
                <c:pt idx="0">
                  <c:v>1720000</c:v>
                </c:pt>
                <c:pt idx="1">
                  <c:v>1860000</c:v>
                </c:pt>
                <c:pt idx="2">
                  <c:v>2020000</c:v>
                </c:pt>
                <c:pt idx="3">
                  <c:v>1620000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532-4543-AFD6-29AAC561A0C9}"/>
            </c:ext>
          </c:extLst>
        </c:ser>
        <c:ser>
          <c:idx val="5"/>
          <c:order val="5"/>
          <c:tx>
            <c:v>0.8 mM BHA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[2]Curves!$C$5:$C$8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[2]Curves!$I$5:$I$8</c:f>
              <c:numCache>
                <c:formatCode>General</c:formatCode>
                <c:ptCount val="4"/>
                <c:pt idx="0">
                  <c:v>1720000</c:v>
                </c:pt>
                <c:pt idx="1">
                  <c:v>1920000</c:v>
                </c:pt>
                <c:pt idx="2">
                  <c:v>1820000</c:v>
                </c:pt>
                <c:pt idx="3">
                  <c:v>2020000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532-4543-AFD6-29AAC561A0C9}"/>
            </c:ext>
          </c:extLst>
        </c:ser>
        <c:ser>
          <c:idx val="6"/>
          <c:order val="6"/>
          <c:tx>
            <c:v>1.0 mM BHA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[2]Curves!$C$5:$C$8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[2]Curves!$J$5:$J$8</c:f>
              <c:numCache>
                <c:formatCode>General</c:formatCode>
                <c:ptCount val="4"/>
                <c:pt idx="0">
                  <c:v>1720000</c:v>
                </c:pt>
                <c:pt idx="1">
                  <c:v>1960000</c:v>
                </c:pt>
                <c:pt idx="2">
                  <c:v>1800000</c:v>
                </c:pt>
                <c:pt idx="3">
                  <c:v>1600000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532-4543-AFD6-29AAC561A0C9}"/>
            </c:ext>
          </c:extLst>
        </c:ser>
        <c:ser>
          <c:idx val="7"/>
          <c:order val="7"/>
          <c:tx>
            <c:v>2.0 mM BHA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[2]Curves!$C$5:$C$8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[2]Curves!$K$5:$K$8</c:f>
              <c:numCache>
                <c:formatCode>General</c:formatCode>
                <c:ptCount val="4"/>
                <c:pt idx="0">
                  <c:v>1840000</c:v>
                </c:pt>
                <c:pt idx="1">
                  <c:v>1940000</c:v>
                </c:pt>
                <c:pt idx="2">
                  <c:v>1920000.0000000002</c:v>
                </c:pt>
                <c:pt idx="3">
                  <c:v>960000.00000000012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532-4543-AFD6-29AAC561A0C9}"/>
            </c:ext>
          </c:extLst>
        </c:ser>
        <c:ser>
          <c:idx val="8"/>
          <c:order val="8"/>
          <c:tx>
            <c:v>4.0 mM BHA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[2]Curves!$C$5:$C$8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[2]Curves!$L$5:$L$8</c:f>
              <c:numCache>
                <c:formatCode>General</c:formatCode>
                <c:ptCount val="4"/>
                <c:pt idx="0">
                  <c:v>2300000</c:v>
                </c:pt>
                <c:pt idx="1">
                  <c:v>2340000.0000000005</c:v>
                </c:pt>
                <c:pt idx="2">
                  <c:v>2320000</c:v>
                </c:pt>
                <c:pt idx="3">
                  <c:v>2040000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532-4543-AFD6-29AAC561A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397855"/>
        <c:axId val="1"/>
      </c:scatterChart>
      <c:valAx>
        <c:axId val="20373978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(hrs)</a:t>
                </a:r>
              </a:p>
            </c:rich>
          </c:tx>
          <c:layout>
            <c:manualLayout>
              <c:xMode val="edge"/>
              <c:yMode val="edge"/>
              <c:x val="0.40679237592387835"/>
              <c:y val="0.870566136525565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Cell Density (cell/mL)</a:t>
                </a:r>
              </a:p>
            </c:rich>
          </c:tx>
          <c:layout>
            <c:manualLayout>
              <c:xMode val="edge"/>
              <c:yMode val="edge"/>
              <c:x val="3.1477981470300113E-2"/>
              <c:y val="0.25447317836901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7397855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42123761736425"/>
          <c:y val="0.28572427044941634"/>
          <c:w val="0.21066033753200844"/>
          <c:h val="0.56698409917306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wt972 Growth Curve in BHT/YES</a:t>
            </a:r>
          </a:p>
        </c:rich>
      </c:tx>
      <c:layout>
        <c:manualLayout>
          <c:xMode val="edge"/>
          <c:yMode val="edge"/>
          <c:x val="0.3191593166791663"/>
          <c:y val="3.0960752748418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3497044509594"/>
          <c:y val="0.17028414011630313"/>
          <c:w val="0.66733311669280226"/>
          <c:h val="0.668752259365845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'[3]BHT Data'!$C$30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'[3]BHT Data'!$B$31:$B$35</c:f>
              <c:numCache>
                <c:formatCode>General</c:formatCode>
                <c:ptCount val="5"/>
                <c:pt idx="0">
                  <c:v>0</c:v>
                </c:pt>
                <c:pt idx="1">
                  <c:v>2.5</c:v>
                </c:pt>
                <c:pt idx="2">
                  <c:v>8.3000000000000007</c:v>
                </c:pt>
                <c:pt idx="3">
                  <c:v>24.25</c:v>
                </c:pt>
              </c:numCache>
            </c:numRef>
          </c:xVal>
          <c:yVal>
            <c:numRef>
              <c:f>'[3]BHT Data'!$C$31:$C$35</c:f>
              <c:numCache>
                <c:formatCode>General</c:formatCode>
                <c:ptCount val="5"/>
                <c:pt idx="0">
                  <c:v>1300000</c:v>
                </c:pt>
                <c:pt idx="1">
                  <c:v>1640000.0000000002</c:v>
                </c:pt>
                <c:pt idx="2">
                  <c:v>6900000</c:v>
                </c:pt>
                <c:pt idx="3">
                  <c:v>14680000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8F-884F-A599-56BBD1BA745B}"/>
            </c:ext>
          </c:extLst>
        </c:ser>
        <c:ser>
          <c:idx val="1"/>
          <c:order val="1"/>
          <c:tx>
            <c:strRef>
              <c:f>'[3]BHT Data'!$D$30</c:f>
              <c:strCache>
                <c:ptCount val="1"/>
                <c:pt idx="0">
                  <c:v>0.4 mM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'[3]BHT Data'!$B$31:$B$35</c:f>
              <c:numCache>
                <c:formatCode>General</c:formatCode>
                <c:ptCount val="5"/>
                <c:pt idx="0">
                  <c:v>0</c:v>
                </c:pt>
                <c:pt idx="1">
                  <c:v>2.5</c:v>
                </c:pt>
                <c:pt idx="2">
                  <c:v>8.3000000000000007</c:v>
                </c:pt>
                <c:pt idx="3">
                  <c:v>24.25</c:v>
                </c:pt>
              </c:numCache>
            </c:numRef>
          </c:xVal>
          <c:yVal>
            <c:numRef>
              <c:f>'[3]BHT Data'!$D$31:$D$35</c:f>
              <c:numCache>
                <c:formatCode>General</c:formatCode>
                <c:ptCount val="5"/>
                <c:pt idx="0">
                  <c:v>1140000</c:v>
                </c:pt>
                <c:pt idx="1">
                  <c:v>860000</c:v>
                </c:pt>
                <c:pt idx="2">
                  <c:v>1060000</c:v>
                </c:pt>
                <c:pt idx="3">
                  <c:v>6320000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8F-884F-A599-56BBD1BA745B}"/>
            </c:ext>
          </c:extLst>
        </c:ser>
        <c:ser>
          <c:idx val="2"/>
          <c:order val="2"/>
          <c:tx>
            <c:strRef>
              <c:f>'[3]BHT Data'!$E$30</c:f>
              <c:strCache>
                <c:ptCount val="1"/>
                <c:pt idx="0">
                  <c:v>0.6 mM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'[3]BHT Data'!$B$31:$B$35</c:f>
              <c:numCache>
                <c:formatCode>General</c:formatCode>
                <c:ptCount val="5"/>
                <c:pt idx="0">
                  <c:v>0</c:v>
                </c:pt>
                <c:pt idx="1">
                  <c:v>2.5</c:v>
                </c:pt>
                <c:pt idx="2">
                  <c:v>8.3000000000000007</c:v>
                </c:pt>
                <c:pt idx="3">
                  <c:v>24.25</c:v>
                </c:pt>
              </c:numCache>
            </c:numRef>
          </c:xVal>
          <c:yVal>
            <c:numRef>
              <c:f>'[3]BHT Data'!$E$31:$E$35</c:f>
              <c:numCache>
                <c:formatCode>General</c:formatCode>
                <c:ptCount val="5"/>
                <c:pt idx="0">
                  <c:v>1620000.0000000002</c:v>
                </c:pt>
                <c:pt idx="1">
                  <c:v>1400000.0000000002</c:v>
                </c:pt>
                <c:pt idx="2">
                  <c:v>960000.00000000012</c:v>
                </c:pt>
                <c:pt idx="3">
                  <c:v>3200000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8F-884F-A599-56BBD1BA745B}"/>
            </c:ext>
          </c:extLst>
        </c:ser>
        <c:ser>
          <c:idx val="3"/>
          <c:order val="3"/>
          <c:tx>
            <c:strRef>
              <c:f>'[3]BHT Data'!$F$30</c:f>
              <c:strCache>
                <c:ptCount val="1"/>
                <c:pt idx="0">
                  <c:v>0.8 mM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'[3]BHT Data'!$B$31:$B$35</c:f>
              <c:numCache>
                <c:formatCode>General</c:formatCode>
                <c:ptCount val="5"/>
                <c:pt idx="0">
                  <c:v>0</c:v>
                </c:pt>
                <c:pt idx="1">
                  <c:v>2.5</c:v>
                </c:pt>
                <c:pt idx="2">
                  <c:v>8.3000000000000007</c:v>
                </c:pt>
                <c:pt idx="3">
                  <c:v>24.25</c:v>
                </c:pt>
              </c:numCache>
            </c:numRef>
          </c:xVal>
          <c:yVal>
            <c:numRef>
              <c:f>'[3]BHT Data'!$F$31:$F$35</c:f>
              <c:numCache>
                <c:formatCode>General</c:formatCode>
                <c:ptCount val="5"/>
                <c:pt idx="0">
                  <c:v>1260000</c:v>
                </c:pt>
                <c:pt idx="1">
                  <c:v>1380000.0000000002</c:v>
                </c:pt>
                <c:pt idx="2">
                  <c:v>1620000.0000000002</c:v>
                </c:pt>
                <c:pt idx="3">
                  <c:v>1600000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58F-884F-A599-56BBD1BA745B}"/>
            </c:ext>
          </c:extLst>
        </c:ser>
        <c:ser>
          <c:idx val="4"/>
          <c:order val="4"/>
          <c:tx>
            <c:strRef>
              <c:f>'[3]BHT Data'!$G$30</c:f>
              <c:strCache>
                <c:ptCount val="1"/>
                <c:pt idx="0">
                  <c:v>1 mM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'[3]BHT Data'!$B$31:$B$35</c:f>
              <c:numCache>
                <c:formatCode>General</c:formatCode>
                <c:ptCount val="5"/>
                <c:pt idx="0">
                  <c:v>0</c:v>
                </c:pt>
                <c:pt idx="1">
                  <c:v>2.5</c:v>
                </c:pt>
                <c:pt idx="2">
                  <c:v>8.3000000000000007</c:v>
                </c:pt>
                <c:pt idx="3">
                  <c:v>24.25</c:v>
                </c:pt>
              </c:numCache>
            </c:numRef>
          </c:xVal>
          <c:yVal>
            <c:numRef>
              <c:f>'[3]BHT Data'!$G$31:$G$35</c:f>
              <c:numCache>
                <c:formatCode>General</c:formatCode>
                <c:ptCount val="5"/>
                <c:pt idx="0">
                  <c:v>780000</c:v>
                </c:pt>
                <c:pt idx="1">
                  <c:v>1000000.0000000001</c:v>
                </c:pt>
                <c:pt idx="2">
                  <c:v>1160000</c:v>
                </c:pt>
                <c:pt idx="3">
                  <c:v>1560000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58F-884F-A599-56BBD1BA745B}"/>
            </c:ext>
          </c:extLst>
        </c:ser>
        <c:ser>
          <c:idx val="5"/>
          <c:order val="5"/>
          <c:tx>
            <c:strRef>
              <c:f>'[3]BHT Data'!$H$30</c:f>
              <c:strCache>
                <c:ptCount val="1"/>
                <c:pt idx="0">
                  <c:v>2 mM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'[3]BHT Data'!$B$31:$B$35</c:f>
              <c:numCache>
                <c:formatCode>General</c:formatCode>
                <c:ptCount val="5"/>
                <c:pt idx="0">
                  <c:v>0</c:v>
                </c:pt>
                <c:pt idx="1">
                  <c:v>2.5</c:v>
                </c:pt>
                <c:pt idx="2">
                  <c:v>8.3000000000000007</c:v>
                </c:pt>
                <c:pt idx="3">
                  <c:v>24.25</c:v>
                </c:pt>
              </c:numCache>
            </c:numRef>
          </c:xVal>
          <c:yVal>
            <c:numRef>
              <c:f>'[3]BHT Data'!$H$31:$H$35</c:f>
              <c:numCache>
                <c:formatCode>General</c:formatCode>
                <c:ptCount val="5"/>
                <c:pt idx="0">
                  <c:v>840000.00000000012</c:v>
                </c:pt>
                <c:pt idx="1">
                  <c:v>380000</c:v>
                </c:pt>
                <c:pt idx="2">
                  <c:v>620000</c:v>
                </c:pt>
                <c:pt idx="3">
                  <c:v>1640000.0000000002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58F-884F-A599-56BBD1BA7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924943"/>
        <c:axId val="1"/>
      </c:scatterChart>
      <c:valAx>
        <c:axId val="20379249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(hrs)</a:t>
                </a:r>
              </a:p>
            </c:rich>
          </c:tx>
          <c:layout>
            <c:manualLayout>
              <c:xMode val="edge"/>
              <c:yMode val="edge"/>
              <c:x val="0.44875734223979746"/>
              <c:y val="0.91024613080351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Cell Density (cell/mL)</a:t>
                </a:r>
              </a:p>
            </c:rich>
          </c:tx>
          <c:layout>
            <c:manualLayout>
              <c:xMode val="edge"/>
              <c:yMode val="edge"/>
              <c:x val="2.5145885556540376E-2"/>
              <c:y val="0.3374722049577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7924943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63160336719591"/>
          <c:y val="0.37462510825586687"/>
          <c:w val="0.12186083000477259"/>
          <c:h val="0.26316639836155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wt972 Growth Curve in BHT/YES</a:t>
            </a:r>
          </a:p>
        </c:rich>
      </c:tx>
      <c:layout>
        <c:manualLayout>
          <c:xMode val="edge"/>
          <c:yMode val="edge"/>
          <c:x val="0.31854264289965289"/>
          <c:y val="3.0865216503226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02828660224334"/>
          <c:y val="0.16975869076774636"/>
          <c:w val="0.66797426935321158"/>
          <c:h val="0.669775198120017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'[3]BHT Data'!$C$30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'[3]BHT Data'!$B$31:$B$33</c:f>
              <c:numCache>
                <c:formatCode>General</c:formatCode>
                <c:ptCount val="3"/>
                <c:pt idx="0">
                  <c:v>0</c:v>
                </c:pt>
                <c:pt idx="1">
                  <c:v>2.5</c:v>
                </c:pt>
                <c:pt idx="2">
                  <c:v>8.3000000000000007</c:v>
                </c:pt>
              </c:numCache>
            </c:numRef>
          </c:xVal>
          <c:yVal>
            <c:numRef>
              <c:f>'[3]BHT Data'!$C$31:$C$33</c:f>
              <c:numCache>
                <c:formatCode>General</c:formatCode>
                <c:ptCount val="3"/>
                <c:pt idx="0">
                  <c:v>1300000</c:v>
                </c:pt>
                <c:pt idx="1">
                  <c:v>1640000.0000000002</c:v>
                </c:pt>
                <c:pt idx="2">
                  <c:v>6900000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89-2C4B-9513-255AFC55CBFF}"/>
            </c:ext>
          </c:extLst>
        </c:ser>
        <c:ser>
          <c:idx val="1"/>
          <c:order val="1"/>
          <c:tx>
            <c:strRef>
              <c:f>'[3]BHT Data'!$D$30</c:f>
              <c:strCache>
                <c:ptCount val="1"/>
                <c:pt idx="0">
                  <c:v>0.4 mM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'[3]BHT Data'!$B$31:$B$33</c:f>
              <c:numCache>
                <c:formatCode>General</c:formatCode>
                <c:ptCount val="3"/>
                <c:pt idx="0">
                  <c:v>0</c:v>
                </c:pt>
                <c:pt idx="1">
                  <c:v>2.5</c:v>
                </c:pt>
                <c:pt idx="2">
                  <c:v>8.3000000000000007</c:v>
                </c:pt>
              </c:numCache>
            </c:numRef>
          </c:xVal>
          <c:yVal>
            <c:numRef>
              <c:f>'[3]BHT Data'!$D$31:$D$33</c:f>
              <c:numCache>
                <c:formatCode>General</c:formatCode>
                <c:ptCount val="3"/>
                <c:pt idx="0">
                  <c:v>1140000</c:v>
                </c:pt>
                <c:pt idx="1">
                  <c:v>860000</c:v>
                </c:pt>
                <c:pt idx="2">
                  <c:v>1060000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89-2C4B-9513-255AFC55CBFF}"/>
            </c:ext>
          </c:extLst>
        </c:ser>
        <c:ser>
          <c:idx val="2"/>
          <c:order val="2"/>
          <c:tx>
            <c:strRef>
              <c:f>'[3]BHT Data'!$E$30</c:f>
              <c:strCache>
                <c:ptCount val="1"/>
                <c:pt idx="0">
                  <c:v>0.6 mM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'[3]BHT Data'!$B$31:$B$33</c:f>
              <c:numCache>
                <c:formatCode>General</c:formatCode>
                <c:ptCount val="3"/>
                <c:pt idx="0">
                  <c:v>0</c:v>
                </c:pt>
                <c:pt idx="1">
                  <c:v>2.5</c:v>
                </c:pt>
                <c:pt idx="2">
                  <c:v>8.3000000000000007</c:v>
                </c:pt>
              </c:numCache>
            </c:numRef>
          </c:xVal>
          <c:yVal>
            <c:numRef>
              <c:f>'[3]BHT Data'!$E$31:$E$33</c:f>
              <c:numCache>
                <c:formatCode>General</c:formatCode>
                <c:ptCount val="3"/>
                <c:pt idx="0">
                  <c:v>1620000.0000000002</c:v>
                </c:pt>
                <c:pt idx="1">
                  <c:v>1400000.0000000002</c:v>
                </c:pt>
                <c:pt idx="2">
                  <c:v>960000.00000000012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89-2C4B-9513-255AFC55CBFF}"/>
            </c:ext>
          </c:extLst>
        </c:ser>
        <c:ser>
          <c:idx val="3"/>
          <c:order val="3"/>
          <c:tx>
            <c:strRef>
              <c:f>'[3]BHT Data'!$F$30</c:f>
              <c:strCache>
                <c:ptCount val="1"/>
                <c:pt idx="0">
                  <c:v>0.8 mM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'[3]BHT Data'!$B$31:$B$33</c:f>
              <c:numCache>
                <c:formatCode>General</c:formatCode>
                <c:ptCount val="3"/>
                <c:pt idx="0">
                  <c:v>0</c:v>
                </c:pt>
                <c:pt idx="1">
                  <c:v>2.5</c:v>
                </c:pt>
                <c:pt idx="2">
                  <c:v>8.3000000000000007</c:v>
                </c:pt>
              </c:numCache>
            </c:numRef>
          </c:xVal>
          <c:yVal>
            <c:numRef>
              <c:f>'[3]BHT Data'!$F$31:$F$33</c:f>
              <c:numCache>
                <c:formatCode>General</c:formatCode>
                <c:ptCount val="3"/>
                <c:pt idx="0">
                  <c:v>1260000</c:v>
                </c:pt>
                <c:pt idx="1">
                  <c:v>1380000.0000000002</c:v>
                </c:pt>
                <c:pt idx="2">
                  <c:v>1620000.0000000002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889-2C4B-9513-255AFC55CBFF}"/>
            </c:ext>
          </c:extLst>
        </c:ser>
        <c:ser>
          <c:idx val="4"/>
          <c:order val="4"/>
          <c:tx>
            <c:strRef>
              <c:f>'[3]BHT Data'!$G$30</c:f>
              <c:strCache>
                <c:ptCount val="1"/>
                <c:pt idx="0">
                  <c:v>1 mM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'[3]BHT Data'!$B$31:$B$33</c:f>
              <c:numCache>
                <c:formatCode>General</c:formatCode>
                <c:ptCount val="3"/>
                <c:pt idx="0">
                  <c:v>0</c:v>
                </c:pt>
                <c:pt idx="1">
                  <c:v>2.5</c:v>
                </c:pt>
                <c:pt idx="2">
                  <c:v>8.3000000000000007</c:v>
                </c:pt>
              </c:numCache>
            </c:numRef>
          </c:xVal>
          <c:yVal>
            <c:numRef>
              <c:f>'[3]BHT Data'!$G$31:$G$33</c:f>
              <c:numCache>
                <c:formatCode>General</c:formatCode>
                <c:ptCount val="3"/>
                <c:pt idx="0">
                  <c:v>780000</c:v>
                </c:pt>
                <c:pt idx="1">
                  <c:v>1000000.0000000001</c:v>
                </c:pt>
                <c:pt idx="2">
                  <c:v>1160000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889-2C4B-9513-255AFC55CBFF}"/>
            </c:ext>
          </c:extLst>
        </c:ser>
        <c:ser>
          <c:idx val="5"/>
          <c:order val="5"/>
          <c:tx>
            <c:strRef>
              <c:f>'[3]BHT Data'!$H$30</c:f>
              <c:strCache>
                <c:ptCount val="1"/>
                <c:pt idx="0">
                  <c:v>2 mM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'[3]BHT Data'!$B$31:$B$33</c:f>
              <c:numCache>
                <c:formatCode>General</c:formatCode>
                <c:ptCount val="3"/>
                <c:pt idx="0">
                  <c:v>0</c:v>
                </c:pt>
                <c:pt idx="1">
                  <c:v>2.5</c:v>
                </c:pt>
                <c:pt idx="2">
                  <c:v>8.3000000000000007</c:v>
                </c:pt>
              </c:numCache>
            </c:numRef>
          </c:xVal>
          <c:yVal>
            <c:numRef>
              <c:f>'[3]BHT Data'!$H$31:$H$33</c:f>
              <c:numCache>
                <c:formatCode>General</c:formatCode>
                <c:ptCount val="3"/>
                <c:pt idx="0">
                  <c:v>840000.00000000012</c:v>
                </c:pt>
                <c:pt idx="1">
                  <c:v>380000</c:v>
                </c:pt>
                <c:pt idx="2">
                  <c:v>620000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889-2C4B-9513-255AFC55C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609471"/>
        <c:axId val="1"/>
      </c:scatterChart>
      <c:valAx>
        <c:axId val="2037609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(hrs)</a:t>
                </a:r>
              </a:p>
            </c:rich>
          </c:tx>
          <c:layout>
            <c:manualLayout>
              <c:xMode val="edge"/>
              <c:yMode val="edge"/>
              <c:x val="0.44982082300375226"/>
              <c:y val="0.910523886845185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Cell Density (cell/mL)</a:t>
                </a:r>
              </a:p>
            </c:rich>
          </c:tx>
          <c:layout>
            <c:manualLayout>
              <c:xMode val="edge"/>
              <c:yMode val="edge"/>
              <c:x val="2.509729913754841E-2"/>
              <c:y val="0.33643085988517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7609471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8915395093606"/>
          <c:y val="0.37346911968904201"/>
          <c:w val="0.12162537274350384"/>
          <c:h val="0.26235434027742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BHT in DMSO &amp; Control Growth Curves of wt 972</a:t>
            </a:r>
          </a:p>
        </c:rich>
      </c:tx>
      <c:layout>
        <c:manualLayout>
          <c:xMode val="edge"/>
          <c:yMode val="edge"/>
          <c:x val="0.16386072356209755"/>
          <c:y val="3.587565703975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3562097559398"/>
          <c:y val="0.22870731362843602"/>
          <c:w val="0.53013763505384504"/>
          <c:h val="0.53813485559632002"/>
        </c:manualLayout>
      </c:layout>
      <c:scatterChart>
        <c:scatterStyle val="smoothMarker"/>
        <c:varyColors val="0"/>
        <c:ser>
          <c:idx val="0"/>
          <c:order val="0"/>
          <c:tx>
            <c:v>YES only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[2]Curves!$C$14:$C$17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[2]Curves!$D$14:$D$17</c:f>
              <c:numCache>
                <c:formatCode>General</c:formatCode>
                <c:ptCount val="4"/>
                <c:pt idx="0">
                  <c:v>1600000</c:v>
                </c:pt>
                <c:pt idx="1">
                  <c:v>2260000</c:v>
                </c:pt>
                <c:pt idx="2">
                  <c:v>3040000</c:v>
                </c:pt>
                <c:pt idx="3">
                  <c:v>11520000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9F-3D4B-B158-5695E8F0D135}"/>
            </c:ext>
          </c:extLst>
        </c:ser>
        <c:ser>
          <c:idx val="1"/>
          <c:order val="1"/>
          <c:tx>
            <c:v>YES+DMSO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[2]Curves!$C$14:$C$17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[2]Curves!$E$14:$E$17</c:f>
              <c:numCache>
                <c:formatCode>General</c:formatCode>
                <c:ptCount val="4"/>
                <c:pt idx="0">
                  <c:v>1560000</c:v>
                </c:pt>
                <c:pt idx="1">
                  <c:v>2480000</c:v>
                </c:pt>
                <c:pt idx="2">
                  <c:v>3180000</c:v>
                </c:pt>
                <c:pt idx="3">
                  <c:v>11920000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9F-3D4B-B158-5695E8F0D135}"/>
            </c:ext>
          </c:extLst>
        </c:ser>
        <c:ser>
          <c:idx val="2"/>
          <c:order val="2"/>
          <c:tx>
            <c:v>0.4 mM BHT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[2]Curves!$C$14:$C$17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[2]Curves!$F$14:$F$17</c:f>
              <c:numCache>
                <c:formatCode>General</c:formatCode>
                <c:ptCount val="4"/>
                <c:pt idx="0">
                  <c:v>2360000</c:v>
                </c:pt>
                <c:pt idx="1">
                  <c:v>2220000</c:v>
                </c:pt>
                <c:pt idx="2">
                  <c:v>2240000</c:v>
                </c:pt>
                <c:pt idx="3">
                  <c:v>5720000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9F-3D4B-B158-5695E8F0D135}"/>
            </c:ext>
          </c:extLst>
        </c:ser>
        <c:ser>
          <c:idx val="3"/>
          <c:order val="3"/>
          <c:tx>
            <c:v>0.6 mM BHT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[2]Curves!$C$14:$C$17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[2]Curves!$G$14:$G$17</c:f>
              <c:numCache>
                <c:formatCode>General</c:formatCode>
                <c:ptCount val="4"/>
                <c:pt idx="0">
                  <c:v>2820000</c:v>
                </c:pt>
                <c:pt idx="1">
                  <c:v>2560000</c:v>
                </c:pt>
                <c:pt idx="2">
                  <c:v>2480000</c:v>
                </c:pt>
                <c:pt idx="3">
                  <c:v>3880000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49F-3D4B-B158-5695E8F0D135}"/>
            </c:ext>
          </c:extLst>
        </c:ser>
        <c:ser>
          <c:idx val="4"/>
          <c:order val="4"/>
          <c:tx>
            <c:v>0.8 mM BHT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[2]Curves!$C$14:$C$17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[2]Curves!$H$14:$H$17</c:f>
              <c:numCache>
                <c:formatCode>General</c:formatCode>
                <c:ptCount val="4"/>
                <c:pt idx="0">
                  <c:v>3420000</c:v>
                </c:pt>
                <c:pt idx="1">
                  <c:v>2780000</c:v>
                </c:pt>
                <c:pt idx="2">
                  <c:v>2820000</c:v>
                </c:pt>
                <c:pt idx="3">
                  <c:v>3240000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49F-3D4B-B158-5695E8F0D135}"/>
            </c:ext>
          </c:extLst>
        </c:ser>
        <c:ser>
          <c:idx val="5"/>
          <c:order val="5"/>
          <c:tx>
            <c:v>1.0 mM BHT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[2]Curves!$C$14:$C$17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[2]Curves!$I$14:$I$17</c:f>
              <c:numCache>
                <c:formatCode>General</c:formatCode>
                <c:ptCount val="4"/>
                <c:pt idx="0">
                  <c:v>4080000</c:v>
                </c:pt>
                <c:pt idx="1">
                  <c:v>3100000</c:v>
                </c:pt>
                <c:pt idx="2">
                  <c:v>2880000</c:v>
                </c:pt>
                <c:pt idx="3">
                  <c:v>2860000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49F-3D4B-B158-5695E8F0D135}"/>
            </c:ext>
          </c:extLst>
        </c:ser>
        <c:ser>
          <c:idx val="6"/>
          <c:order val="6"/>
          <c:tx>
            <c:v>2.0 mM BHT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[2]Curves!$C$14:$C$17</c:f>
              <c:numCache>
                <c:formatCode>General</c:formatCode>
                <c:ptCount val="4"/>
                <c:pt idx="0">
                  <c:v>0</c:v>
                </c:pt>
                <c:pt idx="1">
                  <c:v>5.4</c:v>
                </c:pt>
                <c:pt idx="2">
                  <c:v>7.75</c:v>
                </c:pt>
                <c:pt idx="3">
                  <c:v>19</c:v>
                </c:pt>
              </c:numCache>
            </c:numRef>
          </c:xVal>
          <c:yVal>
            <c:numRef>
              <c:f>[2]Curves!$J$14:$J$17</c:f>
              <c:numCache>
                <c:formatCode>General</c:formatCode>
                <c:ptCount val="4"/>
                <c:pt idx="0">
                  <c:v>6980000</c:v>
                </c:pt>
                <c:pt idx="1">
                  <c:v>5240000</c:v>
                </c:pt>
                <c:pt idx="2">
                  <c:v>4880000</c:v>
                </c:pt>
                <c:pt idx="3">
                  <c:v>4080000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49F-3D4B-B158-5695E8F0D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5578015"/>
        <c:axId val="1"/>
      </c:scatterChart>
      <c:valAx>
        <c:axId val="20355780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(hrs)</a:t>
                </a:r>
              </a:p>
            </c:rich>
          </c:tx>
          <c:layout>
            <c:manualLayout>
              <c:xMode val="edge"/>
              <c:yMode val="edge"/>
              <c:x val="0.40965180890524389"/>
              <c:y val="0.869984683214050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Cell Density (cell/mL)</a:t>
                </a:r>
              </a:p>
            </c:rich>
          </c:tx>
          <c:layout>
            <c:manualLayout>
              <c:xMode val="edge"/>
              <c:yMode val="edge"/>
              <c:x val="3.1326314798636297E-2"/>
              <c:y val="0.25561405640825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5578015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92872039699134"/>
          <c:y val="0.27803634205809868"/>
          <c:w val="0.20723562097559398"/>
          <c:h val="0.4439612558669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1913 Growth Under Various Concentrations of BPA (mM) dissolved in DMSO 1% v/v in YES</a:t>
            </a:r>
          </a:p>
        </c:rich>
      </c:tx>
      <c:layout>
        <c:manualLayout>
          <c:xMode val="edge"/>
          <c:yMode val="edge"/>
          <c:x val="0.1554054054054054"/>
          <c:y val="3.2846841114557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43238227572542"/>
          <c:y val="0.22262783640966993"/>
          <c:w val="0.65540522521279132"/>
          <c:h val="0.594890775979937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'BPA Growth Curve'!$N$64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('BPA Growth Curve'!$O$63:$U$63,'BPA Growth Curve'!$X$63)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36</c:v>
                </c:pt>
              </c:numCache>
            </c:numRef>
          </c:xVal>
          <c:yVal>
            <c:numRef>
              <c:f>('BPA Growth Curve'!$O$64:$U$64,'BPA Growth Curve'!$X$64)</c:f>
              <c:numCache>
                <c:formatCode>0.00E+00</c:formatCode>
                <c:ptCount val="8"/>
                <c:pt idx="0">
                  <c:v>640000</c:v>
                </c:pt>
                <c:pt idx="1">
                  <c:v>3280000.0000000005</c:v>
                </c:pt>
                <c:pt idx="2">
                  <c:v>9380000</c:v>
                </c:pt>
                <c:pt idx="3">
                  <c:v>13720000.000000002</c:v>
                </c:pt>
                <c:pt idx="4">
                  <c:v>13060000.000000002</c:v>
                </c:pt>
                <c:pt idx="5">
                  <c:v>14960000</c:v>
                </c:pt>
                <c:pt idx="6">
                  <c:v>15820000.000000002</c:v>
                </c:pt>
                <c:pt idx="7">
                  <c:v>15540000.000000002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E9-2D44-845C-FCBDD62DC6FD}"/>
            </c:ext>
          </c:extLst>
        </c:ser>
        <c:ser>
          <c:idx val="1"/>
          <c:order val="1"/>
          <c:tx>
            <c:strRef>
              <c:f>'BPA Growth Curve'!$N$65</c:f>
              <c:strCache>
                <c:ptCount val="1"/>
                <c:pt idx="0">
                  <c:v>0.7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('BPA Growth Curve'!$O$63:$U$63,'BPA Growth Curve'!$X$63)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36</c:v>
                </c:pt>
              </c:numCache>
            </c:numRef>
          </c:xVal>
          <c:yVal>
            <c:numRef>
              <c:f>('BPA Growth Curve'!$O$65:$U$65,'BPA Growth Curve'!$X$65)</c:f>
              <c:numCache>
                <c:formatCode>0.00E+00</c:formatCode>
                <c:ptCount val="8"/>
                <c:pt idx="0">
                  <c:v>380000</c:v>
                </c:pt>
                <c:pt idx="1">
                  <c:v>720000</c:v>
                </c:pt>
                <c:pt idx="2">
                  <c:v>860000</c:v>
                </c:pt>
                <c:pt idx="3">
                  <c:v>1940000.0000000002</c:v>
                </c:pt>
                <c:pt idx="4">
                  <c:v>7780000.0000000009</c:v>
                </c:pt>
                <c:pt idx="5">
                  <c:v>12860000</c:v>
                </c:pt>
                <c:pt idx="6">
                  <c:v>14480000</c:v>
                </c:pt>
                <c:pt idx="7">
                  <c:v>13940000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E9-2D44-845C-FCBDD62DC6FD}"/>
            </c:ext>
          </c:extLst>
        </c:ser>
        <c:ser>
          <c:idx val="2"/>
          <c:order val="2"/>
          <c:tx>
            <c:strRef>
              <c:f>'BPA Growth Curve'!$N$66</c:f>
              <c:strCache>
                <c:ptCount val="1"/>
                <c:pt idx="0">
                  <c:v>0.75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('BPA Growth Curve'!$O$63:$U$63,'BPA Growth Curve'!$X$63)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36</c:v>
                </c:pt>
              </c:numCache>
            </c:numRef>
          </c:xVal>
          <c:yVal>
            <c:numRef>
              <c:f>('BPA Growth Curve'!$O$66:$U$66,'BPA Growth Curve'!$X$66)</c:f>
              <c:numCache>
                <c:formatCode>0.00E+00</c:formatCode>
                <c:ptCount val="8"/>
                <c:pt idx="0">
                  <c:v>260000</c:v>
                </c:pt>
                <c:pt idx="1">
                  <c:v>880000</c:v>
                </c:pt>
                <c:pt idx="2">
                  <c:v>1840000</c:v>
                </c:pt>
                <c:pt idx="3">
                  <c:v>1040000</c:v>
                </c:pt>
                <c:pt idx="4">
                  <c:v>5860000</c:v>
                </c:pt>
                <c:pt idx="5">
                  <c:v>9600000</c:v>
                </c:pt>
                <c:pt idx="6">
                  <c:v>12580000</c:v>
                </c:pt>
                <c:pt idx="7">
                  <c:v>14420000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E9-2D44-845C-FCBDD62DC6FD}"/>
            </c:ext>
          </c:extLst>
        </c:ser>
        <c:ser>
          <c:idx val="3"/>
          <c:order val="3"/>
          <c:tx>
            <c:strRef>
              <c:f>'BPA Growth Curve'!$N$67</c:f>
              <c:strCache>
                <c:ptCount val="1"/>
                <c:pt idx="0">
                  <c:v>0.8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('BPA Growth Curve'!$O$63:$T$63,'BPA Growth Curve'!$V$63,'BPA Growth Curve'!$X$63)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</c:numCache>
            </c:numRef>
          </c:xVal>
          <c:yVal>
            <c:numRef>
              <c:f>('BPA Growth Curve'!$O$67:$T$67,'BPA Growth Curve'!$V$67,'BPA Growth Curve'!$X$67)</c:f>
              <c:numCache>
                <c:formatCode>0.00E+00</c:formatCode>
                <c:ptCount val="8"/>
                <c:pt idx="0">
                  <c:v>320000</c:v>
                </c:pt>
                <c:pt idx="1">
                  <c:v>1460000</c:v>
                </c:pt>
                <c:pt idx="2">
                  <c:v>740000</c:v>
                </c:pt>
                <c:pt idx="3">
                  <c:v>860000</c:v>
                </c:pt>
                <c:pt idx="4">
                  <c:v>2280000</c:v>
                </c:pt>
                <c:pt idx="5">
                  <c:v>5180000</c:v>
                </c:pt>
                <c:pt idx="6">
                  <c:v>11660000</c:v>
                </c:pt>
                <c:pt idx="7">
                  <c:v>10080000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E9-2D44-845C-FCBDD62DC6FD}"/>
            </c:ext>
          </c:extLst>
        </c:ser>
        <c:ser>
          <c:idx val="4"/>
          <c:order val="4"/>
          <c:tx>
            <c:strRef>
              <c:f>'BPA Growth Curve'!$N$68</c:f>
              <c:strCache>
                <c:ptCount val="1"/>
                <c:pt idx="0">
                  <c:v>0.85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'BPA Growth Curve'!$O$63:$X$63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36</c:v>
                </c:pt>
              </c:numCache>
            </c:numRef>
          </c:xVal>
          <c:yVal>
            <c:numRef>
              <c:f>'BPA Growth Curve'!$O$68:$X$68</c:f>
              <c:numCache>
                <c:formatCode>0.00E+00</c:formatCode>
                <c:ptCount val="10"/>
                <c:pt idx="0">
                  <c:v>380000</c:v>
                </c:pt>
                <c:pt idx="1">
                  <c:v>900000</c:v>
                </c:pt>
                <c:pt idx="2">
                  <c:v>740000</c:v>
                </c:pt>
                <c:pt idx="3">
                  <c:v>760000</c:v>
                </c:pt>
                <c:pt idx="4">
                  <c:v>2500000</c:v>
                </c:pt>
                <c:pt idx="5">
                  <c:v>4840000</c:v>
                </c:pt>
                <c:pt idx="6">
                  <c:v>8040000.0000000009</c:v>
                </c:pt>
                <c:pt idx="7">
                  <c:v>10120000</c:v>
                </c:pt>
                <c:pt idx="8">
                  <c:v>13460000.000000002</c:v>
                </c:pt>
                <c:pt idx="9">
                  <c:v>14980000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6E9-2D44-845C-FCBDD62DC6FD}"/>
            </c:ext>
          </c:extLst>
        </c:ser>
        <c:ser>
          <c:idx val="5"/>
          <c:order val="5"/>
          <c:tx>
            <c:strRef>
              <c:f>'BPA Growth Curve'!$N$69</c:f>
              <c:strCache>
                <c:ptCount val="1"/>
                <c:pt idx="0">
                  <c:v>0.9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'BPA Growth Curve'!$O$63:$X$63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36</c:v>
                </c:pt>
              </c:numCache>
            </c:numRef>
          </c:xVal>
          <c:yVal>
            <c:numRef>
              <c:f>'BPA Growth Curve'!$O$69:$X$69</c:f>
              <c:numCache>
                <c:formatCode>0.00E+00</c:formatCode>
                <c:ptCount val="10"/>
                <c:pt idx="0">
                  <c:v>960000.00000000012</c:v>
                </c:pt>
                <c:pt idx="1">
                  <c:v>800000</c:v>
                </c:pt>
                <c:pt idx="2">
                  <c:v>960000.00000000012</c:v>
                </c:pt>
                <c:pt idx="3">
                  <c:v>1500000</c:v>
                </c:pt>
                <c:pt idx="4">
                  <c:v>2240000</c:v>
                </c:pt>
                <c:pt idx="5">
                  <c:v>1960000.0000000002</c:v>
                </c:pt>
                <c:pt idx="6">
                  <c:v>3180000</c:v>
                </c:pt>
                <c:pt idx="7">
                  <c:v>4320000</c:v>
                </c:pt>
                <c:pt idx="8">
                  <c:v>6960000</c:v>
                </c:pt>
                <c:pt idx="9">
                  <c:v>12020000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6E9-2D44-845C-FCBDD62DC6FD}"/>
            </c:ext>
          </c:extLst>
        </c:ser>
        <c:ser>
          <c:idx val="6"/>
          <c:order val="6"/>
          <c:tx>
            <c:strRef>
              <c:f>'BPA Growth Curve'!$N$70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'BPA Growth Curve'!$O$63:$X$63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36</c:v>
                </c:pt>
              </c:numCache>
            </c:numRef>
          </c:xVal>
          <c:yVal>
            <c:numRef>
              <c:f>'BPA Growth Curve'!$O$70:$X$70</c:f>
              <c:numCache>
                <c:formatCode>0.00E+00</c:formatCode>
                <c:ptCount val="10"/>
                <c:pt idx="0">
                  <c:v>1520000</c:v>
                </c:pt>
                <c:pt idx="1">
                  <c:v>700000.00000000012</c:v>
                </c:pt>
                <c:pt idx="2">
                  <c:v>1600000</c:v>
                </c:pt>
                <c:pt idx="3">
                  <c:v>640000</c:v>
                </c:pt>
                <c:pt idx="4">
                  <c:v>1900000</c:v>
                </c:pt>
                <c:pt idx="5">
                  <c:v>920000</c:v>
                </c:pt>
                <c:pt idx="6">
                  <c:v>1060000</c:v>
                </c:pt>
                <c:pt idx="7">
                  <c:v>1040000</c:v>
                </c:pt>
                <c:pt idx="8">
                  <c:v>1500000</c:v>
                </c:pt>
                <c:pt idx="9">
                  <c:v>2120000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6E9-2D44-845C-FCBDD62DC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4799087"/>
        <c:axId val="1"/>
      </c:scatterChart>
      <c:valAx>
        <c:axId val="20347990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(hrs)</a:t>
                </a:r>
              </a:p>
            </c:rich>
          </c:tx>
          <c:layout>
            <c:manualLayout>
              <c:xMode val="edge"/>
              <c:yMode val="edge"/>
              <c:x val="0.45270252536000566"/>
              <c:y val="0.89781038733794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Cell Density (cell/mL)</a:t>
                </a:r>
              </a:p>
            </c:rich>
          </c:tx>
          <c:layout>
            <c:manualLayout>
              <c:xMode val="edge"/>
              <c:yMode val="edge"/>
              <c:x val="2.9279279279279279E-2"/>
              <c:y val="0.33576658978233781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4799087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62144427892452"/>
          <c:y val="0.35401495267636995"/>
          <c:w val="0.11261261261261257"/>
          <c:h val="0.3357665897823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1913 Growth Under Various Concentrations of 1-week-old BPA (mM) dissolved in DMSO 1% v/v in YES</a:t>
            </a:r>
          </a:p>
        </c:rich>
      </c:tx>
      <c:layout>
        <c:manualLayout>
          <c:xMode val="edge"/>
          <c:yMode val="edge"/>
          <c:x val="0.11936936936936937"/>
          <c:y val="3.2846841114557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43238227572542"/>
          <c:y val="0.22262783640966993"/>
          <c:w val="0.65540522521279132"/>
          <c:h val="0.594890775979937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'BPA Growth Curve'!$N$80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'BPA Growth Curve'!$O$79:$V$79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</c:numCache>
            </c:numRef>
          </c:xVal>
          <c:yVal>
            <c:numRef>
              <c:f>'BPA Growth Curve'!$O$80:$V$80</c:f>
              <c:numCache>
                <c:formatCode>0.00E+00</c:formatCode>
                <c:ptCount val="8"/>
                <c:pt idx="0">
                  <c:v>560000</c:v>
                </c:pt>
                <c:pt idx="1">
                  <c:v>2600000</c:v>
                </c:pt>
                <c:pt idx="2">
                  <c:v>5360000.0000000009</c:v>
                </c:pt>
                <c:pt idx="3">
                  <c:v>11320000</c:v>
                </c:pt>
                <c:pt idx="4">
                  <c:v>13720000.000000002</c:v>
                </c:pt>
                <c:pt idx="5">
                  <c:v>12860000</c:v>
                </c:pt>
                <c:pt idx="6">
                  <c:v>17560000</c:v>
                </c:pt>
                <c:pt idx="7">
                  <c:v>13820000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6E-D04B-BD62-97E814CD517E}"/>
            </c:ext>
          </c:extLst>
        </c:ser>
        <c:ser>
          <c:idx val="1"/>
          <c:order val="1"/>
          <c:tx>
            <c:strRef>
              <c:f>'BPA Growth Curve'!$N$81</c:f>
              <c:strCache>
                <c:ptCount val="1"/>
                <c:pt idx="0">
                  <c:v>0.7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'BPA Growth Curve'!$O$79:$V$79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</c:numCache>
            </c:numRef>
          </c:xVal>
          <c:yVal>
            <c:numRef>
              <c:f>'BPA Growth Curve'!$O$81:$V$81</c:f>
              <c:numCache>
                <c:formatCode>0.00E+00</c:formatCode>
                <c:ptCount val="8"/>
                <c:pt idx="0">
                  <c:v>360000</c:v>
                </c:pt>
                <c:pt idx="1">
                  <c:v>960000.00000000012</c:v>
                </c:pt>
                <c:pt idx="2">
                  <c:v>1920000.0000000002</c:v>
                </c:pt>
                <c:pt idx="3">
                  <c:v>5360000.0000000009</c:v>
                </c:pt>
                <c:pt idx="4">
                  <c:v>12620000</c:v>
                </c:pt>
                <c:pt idx="5">
                  <c:v>15340000.000000002</c:v>
                </c:pt>
                <c:pt idx="6">
                  <c:v>15380000.000000002</c:v>
                </c:pt>
                <c:pt idx="7">
                  <c:v>15000000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6E-D04B-BD62-97E814CD517E}"/>
            </c:ext>
          </c:extLst>
        </c:ser>
        <c:ser>
          <c:idx val="2"/>
          <c:order val="2"/>
          <c:tx>
            <c:strRef>
              <c:f>'BPA Growth Curve'!$N$82</c:f>
              <c:strCache>
                <c:ptCount val="1"/>
                <c:pt idx="0">
                  <c:v>0.75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'BPA Growth Curve'!$O$79:$V$79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</c:numCache>
            </c:numRef>
          </c:xVal>
          <c:yVal>
            <c:numRef>
              <c:f>'BPA Growth Curve'!$O$82:$V$82</c:f>
              <c:numCache>
                <c:formatCode>0.00E+00</c:formatCode>
                <c:ptCount val="8"/>
                <c:pt idx="0">
                  <c:v>380000</c:v>
                </c:pt>
                <c:pt idx="1">
                  <c:v>560000</c:v>
                </c:pt>
                <c:pt idx="2">
                  <c:v>1980000.0000000002</c:v>
                </c:pt>
                <c:pt idx="3">
                  <c:v>2560000</c:v>
                </c:pt>
                <c:pt idx="4">
                  <c:v>12780000</c:v>
                </c:pt>
                <c:pt idx="5">
                  <c:v>13820000</c:v>
                </c:pt>
                <c:pt idx="6">
                  <c:v>15640000.000000002</c:v>
                </c:pt>
                <c:pt idx="7">
                  <c:v>14000000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6E-D04B-BD62-97E814CD517E}"/>
            </c:ext>
          </c:extLst>
        </c:ser>
        <c:ser>
          <c:idx val="3"/>
          <c:order val="3"/>
          <c:tx>
            <c:strRef>
              <c:f>'BPA Growth Curve'!$N$83</c:f>
              <c:strCache>
                <c:ptCount val="1"/>
                <c:pt idx="0">
                  <c:v>0.8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'BPA Growth Curve'!$O$79:$V$79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</c:numCache>
            </c:numRef>
          </c:xVal>
          <c:yVal>
            <c:numRef>
              <c:f>'BPA Growth Curve'!$O$83:$V$83</c:f>
              <c:numCache>
                <c:formatCode>0.00E+00</c:formatCode>
                <c:ptCount val="8"/>
                <c:pt idx="0">
                  <c:v>300000</c:v>
                </c:pt>
                <c:pt idx="1">
                  <c:v>460000</c:v>
                </c:pt>
                <c:pt idx="2">
                  <c:v>260000</c:v>
                </c:pt>
                <c:pt idx="3">
                  <c:v>340000.00000000006</c:v>
                </c:pt>
                <c:pt idx="4">
                  <c:v>160000</c:v>
                </c:pt>
                <c:pt idx="5">
                  <c:v>1340000.0000000002</c:v>
                </c:pt>
                <c:pt idx="6">
                  <c:v>60000.000000000007</c:v>
                </c:pt>
                <c:pt idx="7">
                  <c:v>3460000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6E-D04B-BD62-97E814CD517E}"/>
            </c:ext>
          </c:extLst>
        </c:ser>
        <c:ser>
          <c:idx val="4"/>
          <c:order val="4"/>
          <c:tx>
            <c:strRef>
              <c:f>'BPA Growth Curve'!$N$84</c:f>
              <c:strCache>
                <c:ptCount val="1"/>
                <c:pt idx="0">
                  <c:v>0.85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'BPA Growth Curve'!$O$79:$V$79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</c:numCache>
            </c:numRef>
          </c:xVal>
          <c:yVal>
            <c:numRef>
              <c:f>'BPA Growth Curve'!$O$84:$V$84</c:f>
              <c:numCache>
                <c:formatCode>0.00E+00</c:formatCode>
                <c:ptCount val="8"/>
                <c:pt idx="0">
                  <c:v>620000</c:v>
                </c:pt>
                <c:pt idx="1">
                  <c:v>780000</c:v>
                </c:pt>
                <c:pt idx="2">
                  <c:v>1040000</c:v>
                </c:pt>
                <c:pt idx="3">
                  <c:v>1260000</c:v>
                </c:pt>
                <c:pt idx="4">
                  <c:v>8760000</c:v>
                </c:pt>
                <c:pt idx="5">
                  <c:v>13020000.000000002</c:v>
                </c:pt>
                <c:pt idx="6">
                  <c:v>14620000</c:v>
                </c:pt>
                <c:pt idx="7">
                  <c:v>16180000.000000002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6E-D04B-BD62-97E814CD517E}"/>
            </c:ext>
          </c:extLst>
        </c:ser>
        <c:ser>
          <c:idx val="5"/>
          <c:order val="5"/>
          <c:tx>
            <c:strRef>
              <c:f>'BPA Growth Curve'!$N$85</c:f>
              <c:strCache>
                <c:ptCount val="1"/>
                <c:pt idx="0">
                  <c:v>0.9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'BPA Growth Curve'!$O$79:$V$79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</c:numCache>
            </c:numRef>
          </c:xVal>
          <c:yVal>
            <c:numRef>
              <c:f>'BPA Growth Curve'!$O$85:$V$85</c:f>
              <c:numCache>
                <c:formatCode>0.00E+00</c:formatCode>
                <c:ptCount val="8"/>
                <c:pt idx="0">
                  <c:v>720000</c:v>
                </c:pt>
                <c:pt idx="1">
                  <c:v>880000</c:v>
                </c:pt>
                <c:pt idx="2">
                  <c:v>760000</c:v>
                </c:pt>
                <c:pt idx="3">
                  <c:v>1020000</c:v>
                </c:pt>
                <c:pt idx="4">
                  <c:v>5420000.0000000009</c:v>
                </c:pt>
                <c:pt idx="5">
                  <c:v>10400000</c:v>
                </c:pt>
                <c:pt idx="6">
                  <c:v>14180000</c:v>
                </c:pt>
                <c:pt idx="7">
                  <c:v>9160000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6E-D04B-BD62-97E814CD517E}"/>
            </c:ext>
          </c:extLst>
        </c:ser>
        <c:ser>
          <c:idx val="6"/>
          <c:order val="6"/>
          <c:tx>
            <c:strRef>
              <c:f>'BPA Growth Curve'!$N$86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'BPA Growth Curve'!$O$79:$V$79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</c:numCache>
            </c:numRef>
          </c:xVal>
          <c:yVal>
            <c:numRef>
              <c:f>'BPA Growth Curve'!$O$86:$V$86</c:f>
              <c:numCache>
                <c:formatCode>0.00E+00</c:formatCode>
                <c:ptCount val="8"/>
                <c:pt idx="0">
                  <c:v>860000</c:v>
                </c:pt>
                <c:pt idx="1">
                  <c:v>1220000</c:v>
                </c:pt>
                <c:pt idx="2">
                  <c:v>700000.00000000012</c:v>
                </c:pt>
                <c:pt idx="3">
                  <c:v>640000</c:v>
                </c:pt>
                <c:pt idx="4">
                  <c:v>2160000</c:v>
                </c:pt>
                <c:pt idx="5">
                  <c:v>2660000.0000000005</c:v>
                </c:pt>
                <c:pt idx="6">
                  <c:v>8060000.0000000009</c:v>
                </c:pt>
                <c:pt idx="7">
                  <c:v>14160000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6E-D04B-BD62-97E814CD5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4748959"/>
        <c:axId val="1"/>
      </c:scatterChart>
      <c:valAx>
        <c:axId val="20347489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(hrs)</a:t>
                </a:r>
              </a:p>
            </c:rich>
          </c:tx>
          <c:layout>
            <c:manualLayout>
              <c:xMode val="edge"/>
              <c:yMode val="edge"/>
              <c:x val="0.45270252536000566"/>
              <c:y val="0.89781038733794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Cell Density (cell/mL)</a:t>
                </a:r>
              </a:p>
            </c:rich>
          </c:tx>
          <c:layout>
            <c:manualLayout>
              <c:xMode val="edge"/>
              <c:yMode val="edge"/>
              <c:x val="2.9279279279279279E-2"/>
              <c:y val="0.33576658978233781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4748959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62144427892452"/>
          <c:y val="0.35401495267636995"/>
          <c:w val="0.11261261261261257"/>
          <c:h val="0.3357665897823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1913 Growth in Varying BPA Concentrations (fresh stock) after 20 hr Incubation</a:t>
            </a:r>
          </a:p>
        </c:rich>
      </c:tx>
      <c:layout>
        <c:manualLayout>
          <c:xMode val="edge"/>
          <c:yMode val="edge"/>
          <c:x val="0.18316088812384421"/>
          <c:y val="3.2362439769655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64543011009582"/>
          <c:y val="0.15857598913456133"/>
          <c:w val="0.85081194744957034"/>
          <c:h val="0.6796113820052628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21638591349751202"/>
                  <c:y val="-5.729557718019451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'BPA Growth Curve'!$N$64:$N$70</c:f>
              <c:numCache>
                <c:formatCode>General</c:formatCode>
                <c:ptCount val="7"/>
                <c:pt idx="0">
                  <c:v>0</c:v>
                </c:pt>
                <c:pt idx="1">
                  <c:v>0.7</c:v>
                </c:pt>
                <c:pt idx="2">
                  <c:v>0.75</c:v>
                </c:pt>
                <c:pt idx="3">
                  <c:v>0.8</c:v>
                </c:pt>
                <c:pt idx="4">
                  <c:v>0.85</c:v>
                </c:pt>
                <c:pt idx="5">
                  <c:v>0.9</c:v>
                </c:pt>
                <c:pt idx="6">
                  <c:v>1</c:v>
                </c:pt>
              </c:numCache>
            </c:numRef>
          </c:xVal>
          <c:yVal>
            <c:numRef>
              <c:f>'BPA Growth Curve'!$S$64:$S$70</c:f>
              <c:numCache>
                <c:formatCode>0.00E+00</c:formatCode>
                <c:ptCount val="7"/>
                <c:pt idx="0">
                  <c:v>13060000.000000002</c:v>
                </c:pt>
                <c:pt idx="1">
                  <c:v>7780000.0000000009</c:v>
                </c:pt>
                <c:pt idx="2">
                  <c:v>5860000</c:v>
                </c:pt>
                <c:pt idx="3">
                  <c:v>2280000</c:v>
                </c:pt>
                <c:pt idx="4">
                  <c:v>2500000</c:v>
                </c:pt>
                <c:pt idx="5">
                  <c:v>2240000</c:v>
                </c:pt>
                <c:pt idx="6">
                  <c:v>1900000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6A-2F49-ADF3-8C90FE2F3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4971103"/>
        <c:axId val="1"/>
      </c:scatterChart>
      <c:valAx>
        <c:axId val="2034971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BPA Concentration (mM)</a:t>
                </a:r>
              </a:p>
            </c:rich>
          </c:tx>
          <c:layout>
            <c:manualLayout>
              <c:xMode val="edge"/>
              <c:yMode val="edge"/>
              <c:x val="0.45937938333779177"/>
              <c:y val="0.909384886590668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0.1"/>
        <c:minorUnit val="0.05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Cell Density at 20 hrs (Cell/mL)</a:t>
                </a:r>
              </a:p>
            </c:rich>
          </c:tx>
          <c:layout>
            <c:manualLayout>
              <c:xMode val="edge"/>
              <c:yMode val="edge"/>
              <c:x val="1.9202363367799114E-2"/>
              <c:y val="0.2653721941473734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4971103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Difference of 1913 Under Varying Concentrations of BPA (new stock) After 20 hr Incubation</a:t>
            </a:r>
          </a:p>
        </c:rich>
      </c:tx>
      <c:layout>
        <c:manualLayout>
          <c:xMode val="edge"/>
          <c:yMode val="edge"/>
          <c:x val="0.10635155096011817"/>
          <c:y val="3.2362439769655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7067901529521"/>
          <c:y val="0.15857598913456133"/>
          <c:w val="0.8330866985443709"/>
          <c:h val="0.679611382005262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4600A5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29578235772948169"/>
                  <c:y val="-9.9108632989985734E-2"/>
                </c:manualLayout>
              </c:layout>
              <c:tx>
                <c:rich>
                  <a:bodyPr/>
                  <a:lstStyle/>
                  <a:p>
                    <a:pPr>
                      <a:defRPr sz="9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50" b="0" i="0" u="none" strike="noStrike" baseline="0">
                        <a:solidFill>
                          <a:srgbClr val="000000"/>
                        </a:solidFill>
                        <a:latin typeface="Arial" charset="0"/>
                        <a:cs typeface="Arial" charset="0"/>
                      </a:rPr>
                      <a:t>Change in Cell Density = -1E+07(BPA Conc.) + 1E+07</a:t>
                    </a:r>
                  </a:p>
                  <a:p>
                    <a:pPr>
                      <a:defRPr sz="9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50" b="0" i="0" u="none" strike="noStrike" baseline="0">
                        <a:solidFill>
                          <a:srgbClr val="000000"/>
                        </a:solidFill>
                        <a:latin typeface="Arial" charset="0"/>
                        <a:cs typeface="Arial" charset="0"/>
                      </a:rPr>
                      <a:t>R</a:t>
                    </a:r>
                    <a:r>
                      <a:rPr lang="en-US" sz="950" b="0" i="0" u="none" strike="noStrike" baseline="30000">
                        <a:solidFill>
                          <a:srgbClr val="000000"/>
                        </a:solidFill>
                        <a:latin typeface="Arial" charset="0"/>
                        <a:cs typeface="Arial" charset="0"/>
                      </a:rPr>
                      <a:t>2</a:t>
                    </a:r>
                    <a:r>
                      <a:rPr lang="en-US" sz="950" b="0" i="0" u="none" strike="noStrike" baseline="0">
                        <a:solidFill>
                          <a:srgbClr val="000000"/>
                        </a:solidFill>
                        <a:latin typeface="Arial" charset="0"/>
                        <a:cs typeface="Arial" charset="0"/>
                      </a:rPr>
                      <a:t> = 0.8705</a:t>
                    </a:r>
                  </a:p>
                </c:rich>
              </c:tx>
              <c:numFmt formatCode="0.00E+00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'BPA Growth Curve'!$Q$43:$Q$49</c:f>
              <c:numCache>
                <c:formatCode>General</c:formatCode>
                <c:ptCount val="7"/>
                <c:pt idx="0">
                  <c:v>0</c:v>
                </c:pt>
                <c:pt idx="1">
                  <c:v>0.7</c:v>
                </c:pt>
                <c:pt idx="2">
                  <c:v>0.75</c:v>
                </c:pt>
                <c:pt idx="3">
                  <c:v>0.8</c:v>
                </c:pt>
                <c:pt idx="4">
                  <c:v>0.85</c:v>
                </c:pt>
                <c:pt idx="5">
                  <c:v>0.9</c:v>
                </c:pt>
                <c:pt idx="6">
                  <c:v>1</c:v>
                </c:pt>
              </c:numCache>
            </c:numRef>
          </c:xVal>
          <c:yVal>
            <c:numRef>
              <c:f>'BPA Growth Curve'!$T$43:$T$49</c:f>
              <c:numCache>
                <c:formatCode>0.00E+00</c:formatCode>
                <c:ptCount val="7"/>
                <c:pt idx="0">
                  <c:v>12420000.000000002</c:v>
                </c:pt>
                <c:pt idx="1">
                  <c:v>7400000.0000000009</c:v>
                </c:pt>
                <c:pt idx="2">
                  <c:v>5600000</c:v>
                </c:pt>
                <c:pt idx="3">
                  <c:v>1960000</c:v>
                </c:pt>
                <c:pt idx="4">
                  <c:v>2120000</c:v>
                </c:pt>
                <c:pt idx="5">
                  <c:v>1280000</c:v>
                </c:pt>
                <c:pt idx="6">
                  <c:v>380000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5E-7D44-B5BA-C44BCFB6E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454271"/>
        <c:axId val="1"/>
      </c:scatterChart>
      <c:valAx>
        <c:axId val="20364542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BPA concentration (mM)</a:t>
                </a:r>
              </a:p>
            </c:rich>
          </c:tx>
          <c:layout>
            <c:manualLayout>
              <c:xMode val="edge"/>
              <c:yMode val="edge"/>
              <c:x val="0.46971911745891437"/>
              <c:y val="0.909384886590668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0.1"/>
        <c:minorUnit val="0.05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Change in Cell Growth (cell/mL) from 0 hr to 20 hr Incubation</a:t>
                </a:r>
              </a:p>
            </c:rich>
          </c:tx>
          <c:layout>
            <c:manualLayout>
              <c:xMode val="edge"/>
              <c:yMode val="edge"/>
              <c:x val="1.9202363367799114E-2"/>
              <c:y val="0.16828487483840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454271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12</xdr:row>
      <xdr:rowOff>114300</xdr:rowOff>
    </xdr:from>
    <xdr:to>
      <xdr:col>10</xdr:col>
      <xdr:colOff>546100</xdr:colOff>
      <xdr:row>30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81537D-2578-EF4E-AEF9-CEBB48FDF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7</xdr:col>
      <xdr:colOff>292100</xdr:colOff>
      <xdr:row>57</xdr:row>
      <xdr:rowOff>38100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E511854-C1AA-164E-993B-804E95037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21</xdr:row>
      <xdr:rowOff>50800</xdr:rowOff>
    </xdr:from>
    <xdr:to>
      <xdr:col>9</xdr:col>
      <xdr:colOff>495300</xdr:colOff>
      <xdr:row>46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4D0C56-81BB-9242-ADC8-2DFF10E70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215900</xdr:colOff>
      <xdr:row>45</xdr:row>
      <xdr:rowOff>38100</xdr:rowOff>
    </xdr:from>
    <xdr:to>
      <xdr:col>10</xdr:col>
      <xdr:colOff>0</xdr:colOff>
      <xdr:row>70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03FDBE-372B-1F4D-AAEE-BA2778A20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19</xdr:col>
      <xdr:colOff>317500</xdr:colOff>
      <xdr:row>40</xdr:row>
      <xdr:rowOff>25400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8153448B-C4C6-C741-94E5-97C7FA90D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88900</xdr:colOff>
      <xdr:row>40</xdr:row>
      <xdr:rowOff>139700</xdr:rowOff>
    </xdr:from>
    <xdr:to>
      <xdr:col>33</xdr:col>
      <xdr:colOff>342900</xdr:colOff>
      <xdr:row>63</xdr:row>
      <xdr:rowOff>114300</xdr:rowOff>
    </xdr:to>
    <xdr:graphicFrame macro="">
      <xdr:nvGraphicFramePr>
        <xdr:cNvPr id="1121" name="Chart 1">
          <a:extLst>
            <a:ext uri="{FF2B5EF4-FFF2-40B4-BE49-F238E27FC236}">
              <a16:creationId xmlns:a16="http://schemas.microsoft.com/office/drawing/2014/main" id="{994B1D75-0556-EE49-9A41-5F0E08AE7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76200</xdr:colOff>
      <xdr:row>63</xdr:row>
      <xdr:rowOff>152400</xdr:rowOff>
    </xdr:from>
    <xdr:to>
      <xdr:col>33</xdr:col>
      <xdr:colOff>330200</xdr:colOff>
      <xdr:row>86</xdr:row>
      <xdr:rowOff>127000</xdr:rowOff>
    </xdr:to>
    <xdr:graphicFrame macro="">
      <xdr:nvGraphicFramePr>
        <xdr:cNvPr id="1122" name="Chart 2">
          <a:extLst>
            <a:ext uri="{FF2B5EF4-FFF2-40B4-BE49-F238E27FC236}">
              <a16:creationId xmlns:a16="http://schemas.microsoft.com/office/drawing/2014/main" id="{405C23E0-9EB6-5E43-8E77-77972A13D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152400</xdr:rowOff>
    </xdr:from>
    <xdr:to>
      <xdr:col>12</xdr:col>
      <xdr:colOff>520700</xdr:colOff>
      <xdr:row>62</xdr:row>
      <xdr:rowOff>114300</xdr:rowOff>
    </xdr:to>
    <xdr:graphicFrame macro="">
      <xdr:nvGraphicFramePr>
        <xdr:cNvPr id="1123" name="Chart 11">
          <a:extLst>
            <a:ext uri="{FF2B5EF4-FFF2-40B4-BE49-F238E27FC236}">
              <a16:creationId xmlns:a16="http://schemas.microsoft.com/office/drawing/2014/main" id="{D97816D2-4C6A-6D47-B8F3-DB12A1532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203200</xdr:colOff>
      <xdr:row>3</xdr:row>
      <xdr:rowOff>25400</xdr:rowOff>
    </xdr:from>
    <xdr:to>
      <xdr:col>13</xdr:col>
      <xdr:colOff>50800</xdr:colOff>
      <xdr:row>35</xdr:row>
      <xdr:rowOff>152400</xdr:rowOff>
    </xdr:to>
    <xdr:graphicFrame macro="">
      <xdr:nvGraphicFramePr>
        <xdr:cNvPr id="1124" name="Chart 12">
          <a:extLst>
            <a:ext uri="{FF2B5EF4-FFF2-40B4-BE49-F238E27FC236}">
              <a16:creationId xmlns:a16="http://schemas.microsoft.com/office/drawing/2014/main" id="{1A53F2D0-BCBC-CB4A-BA45-D362D4033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02-25-09_BHA_&amp;_BHT_Growth_Curv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03-09-09_BHA_&amp;_BHT_Growth_Curv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03-31-09%20BHT%20wt972%20Growth%20Curv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ulture"/>
      <sheetName val="BHA &amp; BHT"/>
      <sheetName val="Growth Curve Setup"/>
      <sheetName val="Volumes"/>
      <sheetName val="BHA &amp;Ctrl Spec"/>
      <sheetName val="BHT Spec"/>
      <sheetName val="Growth Curves"/>
    </sheetNames>
    <sheetDataSet>
      <sheetData sheetId="0"/>
      <sheetData sheetId="1"/>
      <sheetData sheetId="2"/>
      <sheetData sheetId="3"/>
      <sheetData sheetId="4">
        <row r="6">
          <cell r="G6" t="str">
            <v>Conc. (cell/mL)</v>
          </cell>
          <cell r="I6" t="str">
            <v>Conc. (cell/mL)</v>
          </cell>
          <cell r="K6" t="str">
            <v>Conc. (cell/mL)</v>
          </cell>
        </row>
        <row r="14">
          <cell r="I14" t="str">
            <v>Conc. (cell/mL)</v>
          </cell>
          <cell r="K14" t="str">
            <v>Conc. (cell/mL)</v>
          </cell>
        </row>
        <row r="15">
          <cell r="G15">
            <v>2460000</v>
          </cell>
          <cell r="I15">
            <v>2840000</v>
          </cell>
          <cell r="K15">
            <v>5960000</v>
          </cell>
        </row>
        <row r="16">
          <cell r="G16">
            <v>2140000</v>
          </cell>
          <cell r="I16">
            <v>2340000.0000000005</v>
          </cell>
          <cell r="K16">
            <v>4940000</v>
          </cell>
        </row>
        <row r="17">
          <cell r="G17">
            <v>2240000</v>
          </cell>
          <cell r="I17">
            <v>2120000</v>
          </cell>
          <cell r="K17">
            <v>3260000.0000000005</v>
          </cell>
        </row>
        <row r="18">
          <cell r="G18">
            <v>2340000.0000000005</v>
          </cell>
          <cell r="I18">
            <v>2400000</v>
          </cell>
          <cell r="K18">
            <v>2980000</v>
          </cell>
        </row>
        <row r="19">
          <cell r="G19">
            <v>2320000</v>
          </cell>
          <cell r="I19">
            <v>2240000</v>
          </cell>
          <cell r="K19">
            <v>2300000</v>
          </cell>
        </row>
      </sheetData>
      <sheetData sheetId="5"/>
      <sheetData sheetId="6">
        <row r="9">
          <cell r="C9">
            <v>0</v>
          </cell>
          <cell r="D9">
            <v>500000</v>
          </cell>
          <cell r="E9">
            <v>500000</v>
          </cell>
          <cell r="F9">
            <v>500000</v>
          </cell>
          <cell r="G9">
            <v>500000</v>
          </cell>
          <cell r="H9">
            <v>500000</v>
          </cell>
          <cell r="I9">
            <v>500000</v>
          </cell>
          <cell r="J9">
            <v>500000</v>
          </cell>
        </row>
        <row r="10">
          <cell r="C10">
            <v>5</v>
          </cell>
          <cell r="D10">
            <v>2460000</v>
          </cell>
          <cell r="E10">
            <v>2140000</v>
          </cell>
          <cell r="F10">
            <v>2240000</v>
          </cell>
          <cell r="G10">
            <v>2340000.0000000005</v>
          </cell>
          <cell r="H10">
            <v>2320000</v>
          </cell>
          <cell r="I10">
            <v>2240000</v>
          </cell>
          <cell r="J10">
            <v>2200000</v>
          </cell>
        </row>
        <row r="11">
          <cell r="C11">
            <v>8</v>
          </cell>
          <cell r="D11">
            <v>2840000</v>
          </cell>
          <cell r="E11">
            <v>2340000.0000000005</v>
          </cell>
          <cell r="F11">
            <v>2120000</v>
          </cell>
          <cell r="G11">
            <v>2400000</v>
          </cell>
          <cell r="H11">
            <v>2240000</v>
          </cell>
          <cell r="I11">
            <v>2180000</v>
          </cell>
          <cell r="J11">
            <v>2180000</v>
          </cell>
        </row>
        <row r="12">
          <cell r="C12">
            <v>24.5</v>
          </cell>
          <cell r="D12">
            <v>5960000</v>
          </cell>
          <cell r="E12">
            <v>4940000</v>
          </cell>
          <cell r="F12">
            <v>3260000.0000000005</v>
          </cell>
          <cell r="G12">
            <v>2980000</v>
          </cell>
          <cell r="H12">
            <v>2300000</v>
          </cell>
          <cell r="I12">
            <v>5080000</v>
          </cell>
          <cell r="J12">
            <v>8700000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ture Prep"/>
      <sheetName val="BHA &amp; Ctrl Data"/>
      <sheetName val="BHT Data"/>
      <sheetName val="Curves"/>
    </sheetNames>
    <sheetDataSet>
      <sheetData sheetId="0"/>
      <sheetData sheetId="1"/>
      <sheetData sheetId="2"/>
      <sheetData sheetId="3">
        <row r="5">
          <cell r="C5">
            <v>0</v>
          </cell>
          <cell r="D5">
            <v>1600000</v>
          </cell>
          <cell r="E5">
            <v>1560000</v>
          </cell>
          <cell r="F5">
            <v>1820000</v>
          </cell>
          <cell r="G5">
            <v>1680000</v>
          </cell>
          <cell r="H5">
            <v>1720000</v>
          </cell>
          <cell r="I5">
            <v>1720000</v>
          </cell>
          <cell r="J5">
            <v>1720000</v>
          </cell>
          <cell r="K5">
            <v>1840000</v>
          </cell>
          <cell r="L5">
            <v>2300000</v>
          </cell>
        </row>
        <row r="6">
          <cell r="C6">
            <v>5.4</v>
          </cell>
          <cell r="D6">
            <v>2260000</v>
          </cell>
          <cell r="E6">
            <v>2480000</v>
          </cell>
          <cell r="F6">
            <v>2020000</v>
          </cell>
          <cell r="G6">
            <v>1860000</v>
          </cell>
          <cell r="H6">
            <v>1860000</v>
          </cell>
          <cell r="I6">
            <v>1920000</v>
          </cell>
          <cell r="J6">
            <v>1960000</v>
          </cell>
          <cell r="K6">
            <v>1940000</v>
          </cell>
          <cell r="L6">
            <v>2340000.0000000005</v>
          </cell>
        </row>
        <row r="7">
          <cell r="C7">
            <v>7.75</v>
          </cell>
          <cell r="D7">
            <v>3040000</v>
          </cell>
          <cell r="E7">
            <v>3180000</v>
          </cell>
          <cell r="F7">
            <v>2500000</v>
          </cell>
          <cell r="G7">
            <v>1940000</v>
          </cell>
          <cell r="H7">
            <v>2020000</v>
          </cell>
          <cell r="I7">
            <v>1820000</v>
          </cell>
          <cell r="J7">
            <v>1800000</v>
          </cell>
          <cell r="K7">
            <v>1920000.0000000002</v>
          </cell>
          <cell r="L7">
            <v>2320000</v>
          </cell>
        </row>
        <row r="8">
          <cell r="C8">
            <v>19</v>
          </cell>
          <cell r="D8">
            <v>11520000</v>
          </cell>
          <cell r="E8">
            <v>11920000</v>
          </cell>
          <cell r="F8">
            <v>9520000</v>
          </cell>
          <cell r="G8">
            <v>3340000</v>
          </cell>
          <cell r="H8">
            <v>1620000</v>
          </cell>
          <cell r="I8">
            <v>2020000</v>
          </cell>
          <cell r="J8">
            <v>1600000</v>
          </cell>
          <cell r="K8">
            <v>960000.00000000012</v>
          </cell>
          <cell r="L8">
            <v>2040000</v>
          </cell>
        </row>
        <row r="14">
          <cell r="C14">
            <v>0</v>
          </cell>
          <cell r="D14">
            <v>1600000</v>
          </cell>
          <cell r="E14">
            <v>1560000</v>
          </cell>
          <cell r="F14">
            <v>2360000</v>
          </cell>
          <cell r="G14">
            <v>2820000</v>
          </cell>
          <cell r="H14">
            <v>3420000</v>
          </cell>
          <cell r="I14">
            <v>4080000</v>
          </cell>
          <cell r="J14">
            <v>6980000</v>
          </cell>
        </row>
        <row r="15">
          <cell r="C15">
            <v>5.4</v>
          </cell>
          <cell r="D15">
            <v>2260000</v>
          </cell>
          <cell r="E15">
            <v>2480000</v>
          </cell>
          <cell r="F15">
            <v>2220000</v>
          </cell>
          <cell r="G15">
            <v>2560000</v>
          </cell>
          <cell r="H15">
            <v>2780000</v>
          </cell>
          <cell r="I15">
            <v>3100000</v>
          </cell>
          <cell r="J15">
            <v>5240000</v>
          </cell>
        </row>
        <row r="16">
          <cell r="C16">
            <v>7.75</v>
          </cell>
          <cell r="D16">
            <v>3040000</v>
          </cell>
          <cell r="E16">
            <v>3180000</v>
          </cell>
          <cell r="F16">
            <v>2240000</v>
          </cell>
          <cell r="G16">
            <v>2480000</v>
          </cell>
          <cell r="H16">
            <v>2820000</v>
          </cell>
          <cell r="I16">
            <v>2880000</v>
          </cell>
          <cell r="J16">
            <v>4880000</v>
          </cell>
        </row>
        <row r="17">
          <cell r="C17">
            <v>19</v>
          </cell>
          <cell r="D17">
            <v>11520000</v>
          </cell>
          <cell r="E17">
            <v>11920000</v>
          </cell>
          <cell r="F17">
            <v>5720000</v>
          </cell>
          <cell r="G17">
            <v>3880000</v>
          </cell>
          <cell r="H17">
            <v>3240000</v>
          </cell>
          <cell r="I17">
            <v>2860000</v>
          </cell>
          <cell r="J17">
            <v>4080000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ture Prep"/>
      <sheetName val="BHT Data"/>
      <sheetName val="Curves"/>
    </sheetNames>
    <sheetDataSet>
      <sheetData sheetId="0"/>
      <sheetData sheetId="1">
        <row r="30">
          <cell r="C30" t="str">
            <v>Control</v>
          </cell>
          <cell r="D30" t="str">
            <v>0.4 mM</v>
          </cell>
          <cell r="E30" t="str">
            <v>0.6 mM</v>
          </cell>
          <cell r="F30" t="str">
            <v>0.8 mM</v>
          </cell>
          <cell r="G30" t="str">
            <v>1 mM</v>
          </cell>
          <cell r="H30" t="str">
            <v>2 mM</v>
          </cell>
        </row>
        <row r="31">
          <cell r="B31">
            <v>0</v>
          </cell>
          <cell r="C31">
            <v>1300000</v>
          </cell>
          <cell r="D31">
            <v>1140000</v>
          </cell>
          <cell r="E31">
            <v>1620000.0000000002</v>
          </cell>
          <cell r="F31">
            <v>1260000</v>
          </cell>
          <cell r="G31">
            <v>780000</v>
          </cell>
          <cell r="H31">
            <v>840000.00000000012</v>
          </cell>
        </row>
        <row r="32">
          <cell r="B32">
            <v>2.5</v>
          </cell>
          <cell r="C32">
            <v>1640000.0000000002</v>
          </cell>
          <cell r="D32">
            <v>860000</v>
          </cell>
          <cell r="E32">
            <v>1400000.0000000002</v>
          </cell>
          <cell r="F32">
            <v>1380000.0000000002</v>
          </cell>
          <cell r="G32">
            <v>1000000.0000000001</v>
          </cell>
          <cell r="H32">
            <v>380000</v>
          </cell>
        </row>
        <row r="33">
          <cell r="B33">
            <v>8.3000000000000007</v>
          </cell>
          <cell r="C33">
            <v>6900000</v>
          </cell>
          <cell r="D33">
            <v>1060000</v>
          </cell>
          <cell r="E33">
            <v>960000.00000000012</v>
          </cell>
          <cell r="F33">
            <v>1620000.0000000002</v>
          </cell>
          <cell r="G33">
            <v>1160000</v>
          </cell>
          <cell r="H33">
            <v>620000</v>
          </cell>
        </row>
        <row r="34">
          <cell r="B34">
            <v>24.25</v>
          </cell>
          <cell r="C34">
            <v>14680000</v>
          </cell>
          <cell r="D34">
            <v>6320000</v>
          </cell>
          <cell r="E34">
            <v>3200000</v>
          </cell>
          <cell r="F34">
            <v>1600000</v>
          </cell>
          <cell r="G34">
            <v>1560000</v>
          </cell>
          <cell r="H34">
            <v>1640000.0000000002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8"/>
  <sheetViews>
    <sheetView tabSelected="1" workbookViewId="0">
      <selection activeCell="L2" sqref="L2"/>
    </sheetView>
  </sheetViews>
  <sheetFormatPr baseColWidth="10" defaultRowHeight="13" x14ac:dyDescent="0.15"/>
  <sheetData>
    <row r="2" spans="3:10" ht="27" customHeight="1" x14ac:dyDescent="0.15">
      <c r="F2" s="44" t="s">
        <v>66</v>
      </c>
    </row>
    <row r="5" spans="3:10" x14ac:dyDescent="0.15">
      <c r="D5" s="33" t="s">
        <v>31</v>
      </c>
      <c r="E5" s="33"/>
      <c r="F5" s="33"/>
      <c r="G5" s="33"/>
      <c r="H5" s="33"/>
      <c r="I5" s="12"/>
      <c r="J5" s="12"/>
    </row>
    <row r="6" spans="3:10" x14ac:dyDescent="0.15">
      <c r="C6" s="16"/>
      <c r="D6" s="34" t="s">
        <v>34</v>
      </c>
      <c r="E6" s="34"/>
      <c r="F6" s="34"/>
      <c r="G6" s="34"/>
      <c r="H6" s="34"/>
      <c r="I6" s="17"/>
      <c r="J6" s="17"/>
    </row>
    <row r="7" spans="3:10" x14ac:dyDescent="0.15">
      <c r="C7" s="13" t="s">
        <v>32</v>
      </c>
      <c r="D7" s="13">
        <v>0.1</v>
      </c>
      <c r="E7" s="13">
        <v>0.15</v>
      </c>
      <c r="F7" s="13">
        <v>0.25</v>
      </c>
      <c r="G7" s="13">
        <v>0.3</v>
      </c>
      <c r="H7" s="13">
        <v>0.4</v>
      </c>
      <c r="I7" s="13" t="s">
        <v>35</v>
      </c>
      <c r="J7" s="13" t="s">
        <v>33</v>
      </c>
    </row>
    <row r="8" spans="3:10" x14ac:dyDescent="0.15">
      <c r="C8" s="13">
        <v>0</v>
      </c>
      <c r="D8" s="15">
        <v>500000</v>
      </c>
      <c r="E8" s="15">
        <v>500000</v>
      </c>
      <c r="F8" s="15">
        <v>500000</v>
      </c>
      <c r="G8" s="15">
        <v>500000</v>
      </c>
      <c r="H8" s="15">
        <v>500000</v>
      </c>
      <c r="I8" s="15">
        <v>500000</v>
      </c>
      <c r="J8" s="15">
        <v>500000</v>
      </c>
    </row>
    <row r="9" spans="3:10" x14ac:dyDescent="0.15">
      <c r="C9" s="13">
        <v>5</v>
      </c>
      <c r="D9" s="15">
        <v>2460000</v>
      </c>
      <c r="E9" s="15">
        <f>'[1]BHA &amp;Ctrl Spec'!G15</f>
        <v>2460000</v>
      </c>
      <c r="F9" s="15">
        <f>'[1]BHA &amp;Ctrl Spec'!G16</f>
        <v>2140000</v>
      </c>
      <c r="G9" s="15">
        <f>'[1]BHA &amp;Ctrl Spec'!G17</f>
        <v>2240000</v>
      </c>
      <c r="H9" s="15">
        <f>'[1]BHA &amp;Ctrl Spec'!G18</f>
        <v>2340000.0000000005</v>
      </c>
      <c r="I9" s="15">
        <f>'[1]BHA &amp;Ctrl Spec'!G19</f>
        <v>2320000</v>
      </c>
      <c r="J9" s="15" t="str">
        <f>'[1]BHA &amp;Ctrl Spec'!G6</f>
        <v>Conc. (cell/mL)</v>
      </c>
    </row>
    <row r="10" spans="3:10" x14ac:dyDescent="0.15">
      <c r="C10" s="13">
        <v>8</v>
      </c>
      <c r="D10" s="15" t="str">
        <f>'[1]BHA &amp;Ctrl Spec'!I14</f>
        <v>Conc. (cell/mL)</v>
      </c>
      <c r="E10" s="15">
        <f>'[1]BHA &amp;Ctrl Spec'!I15</f>
        <v>2840000</v>
      </c>
      <c r="F10" s="15">
        <f>'[1]BHA &amp;Ctrl Spec'!I16</f>
        <v>2340000.0000000005</v>
      </c>
      <c r="G10" s="15">
        <f>'[1]BHA &amp;Ctrl Spec'!I17</f>
        <v>2120000</v>
      </c>
      <c r="H10" s="15">
        <f>'[1]BHA &amp;Ctrl Spec'!I18</f>
        <v>2400000</v>
      </c>
      <c r="I10" s="15">
        <f>'[1]BHA &amp;Ctrl Spec'!I19</f>
        <v>2240000</v>
      </c>
      <c r="J10" s="15" t="str">
        <f>'[1]BHA &amp;Ctrl Spec'!I6</f>
        <v>Conc. (cell/mL)</v>
      </c>
    </row>
    <row r="11" spans="3:10" x14ac:dyDescent="0.15">
      <c r="C11" s="13">
        <v>24.5</v>
      </c>
      <c r="D11" s="15" t="str">
        <f>'[1]BHA &amp;Ctrl Spec'!K14</f>
        <v>Conc. (cell/mL)</v>
      </c>
      <c r="E11" s="15">
        <f>'[1]BHA &amp;Ctrl Spec'!K15</f>
        <v>5960000</v>
      </c>
      <c r="F11" s="15">
        <f>'[1]BHA &amp;Ctrl Spec'!K16</f>
        <v>4940000</v>
      </c>
      <c r="G11" s="15">
        <f>'[1]BHA &amp;Ctrl Spec'!K17</f>
        <v>3260000.0000000005</v>
      </c>
      <c r="H11" s="15">
        <f>'[1]BHA &amp;Ctrl Spec'!K18</f>
        <v>2980000</v>
      </c>
      <c r="I11" s="15">
        <f>'[1]BHA &amp;Ctrl Spec'!K19</f>
        <v>2300000</v>
      </c>
      <c r="J11" s="15" t="str">
        <f>'[1]BHA &amp;Ctrl Spec'!K6</f>
        <v>Conc. (cell/mL)</v>
      </c>
    </row>
    <row r="33" spans="2:12" x14ac:dyDescent="0.15">
      <c r="F33" s="35" t="s">
        <v>55</v>
      </c>
      <c r="G33" s="35"/>
      <c r="H33" s="35"/>
      <c r="I33" s="35"/>
      <c r="J33" s="35"/>
      <c r="K33" s="35"/>
      <c r="L33" s="35"/>
    </row>
    <row r="34" spans="2:12" x14ac:dyDescent="0.15">
      <c r="B34" t="s">
        <v>56</v>
      </c>
      <c r="C34" t="s">
        <v>57</v>
      </c>
      <c r="D34" s="13" t="s">
        <v>33</v>
      </c>
      <c r="E34" s="13" t="s">
        <v>58</v>
      </c>
      <c r="F34" s="25" t="s">
        <v>59</v>
      </c>
      <c r="G34" s="13">
        <v>0.4</v>
      </c>
      <c r="H34" s="13">
        <v>0.6</v>
      </c>
      <c r="I34" s="13">
        <v>0.8</v>
      </c>
      <c r="J34" s="13">
        <v>1</v>
      </c>
      <c r="K34" s="13">
        <v>2</v>
      </c>
      <c r="L34" s="13">
        <v>4</v>
      </c>
    </row>
    <row r="35" spans="2:12" x14ac:dyDescent="0.15">
      <c r="C35" s="13">
        <v>0</v>
      </c>
      <c r="D35" s="15">
        <v>1600000</v>
      </c>
      <c r="E35" s="4">
        <v>1560000</v>
      </c>
      <c r="F35" s="4">
        <v>1820000</v>
      </c>
      <c r="G35" s="4">
        <v>1680000</v>
      </c>
      <c r="H35" s="4">
        <v>1720000</v>
      </c>
      <c r="I35" s="4">
        <v>1720000</v>
      </c>
      <c r="J35" s="4">
        <v>1720000</v>
      </c>
      <c r="K35" s="4">
        <v>1840000</v>
      </c>
      <c r="L35" s="4">
        <f>'[2]BHA &amp; Ctrl Data'!L52</f>
        <v>0</v>
      </c>
    </row>
    <row r="36" spans="2:12" x14ac:dyDescent="0.15">
      <c r="C36" s="13">
        <v>5.4</v>
      </c>
      <c r="D36">
        <v>2260000</v>
      </c>
      <c r="E36" s="14">
        <v>2480000</v>
      </c>
      <c r="F36" s="4">
        <v>2020000</v>
      </c>
      <c r="G36" s="4">
        <v>1860000</v>
      </c>
      <c r="H36" s="4">
        <v>1860000</v>
      </c>
      <c r="I36" s="4">
        <v>1920000</v>
      </c>
      <c r="J36" s="4">
        <v>1960000</v>
      </c>
      <c r="K36" s="4">
        <v>1940000</v>
      </c>
      <c r="L36" s="4">
        <f>'[2]BHA &amp; Ctrl Data'!L53</f>
        <v>0</v>
      </c>
    </row>
    <row r="37" spans="2:12" x14ac:dyDescent="0.15">
      <c r="C37" s="13">
        <v>7.75</v>
      </c>
      <c r="D37" s="4">
        <v>3040000</v>
      </c>
      <c r="E37" s="4">
        <v>3180000</v>
      </c>
      <c r="F37" s="4">
        <v>2500000</v>
      </c>
      <c r="G37" s="4">
        <v>1940000</v>
      </c>
      <c r="H37" s="4">
        <v>2020000</v>
      </c>
      <c r="I37" s="4">
        <v>1820000</v>
      </c>
      <c r="J37" s="4">
        <v>1800000</v>
      </c>
      <c r="K37" s="4">
        <f>'[2]BHA &amp; Ctrl Data'!K54</f>
        <v>0</v>
      </c>
      <c r="L37" s="4">
        <f>'[2]BHA &amp; Ctrl Data'!L54</f>
        <v>0</v>
      </c>
    </row>
    <row r="38" spans="2:12" x14ac:dyDescent="0.15">
      <c r="C38" s="13">
        <v>19</v>
      </c>
      <c r="D38" s="4">
        <v>11520000</v>
      </c>
      <c r="E38" s="14">
        <v>11920000</v>
      </c>
      <c r="F38" s="4">
        <v>9520000</v>
      </c>
      <c r="G38" s="4">
        <v>3340000</v>
      </c>
      <c r="H38" s="4">
        <v>1620000</v>
      </c>
      <c r="I38" s="4">
        <v>2020000</v>
      </c>
      <c r="J38" s="4">
        <v>1600000</v>
      </c>
      <c r="K38" s="4">
        <f>'[2]BHA &amp; Ctrl Data'!K55</f>
        <v>0</v>
      </c>
      <c r="L38" s="4">
        <f>'[2]BHA &amp; Ctrl Data'!L55</f>
        <v>0</v>
      </c>
    </row>
  </sheetData>
  <mergeCells count="3">
    <mergeCell ref="D5:H5"/>
    <mergeCell ref="D6:H6"/>
    <mergeCell ref="F33:L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21"/>
  <sheetViews>
    <sheetView topLeftCell="D1" workbookViewId="0">
      <selection activeCell="I2" sqref="I2"/>
    </sheetView>
  </sheetViews>
  <sheetFormatPr baseColWidth="10" defaultRowHeight="13" x14ac:dyDescent="0.15"/>
  <sheetData>
    <row r="2" spans="2:17" ht="24" customHeight="1" x14ac:dyDescent="0.15">
      <c r="I2" s="44" t="s">
        <v>67</v>
      </c>
    </row>
    <row r="4" spans="2:17" ht="16" x14ac:dyDescent="0.2">
      <c r="B4" s="18" t="s">
        <v>36</v>
      </c>
      <c r="D4" s="2" t="s">
        <v>37</v>
      </c>
      <c r="E4" s="36">
        <v>1</v>
      </c>
      <c r="F4" s="37"/>
      <c r="G4" s="36">
        <v>2</v>
      </c>
      <c r="H4" s="37"/>
      <c r="I4" s="36">
        <v>3</v>
      </c>
      <c r="J4" s="37"/>
      <c r="K4" s="36">
        <v>4</v>
      </c>
      <c r="L4" s="37"/>
      <c r="M4" s="36">
        <v>5</v>
      </c>
      <c r="N4" s="37"/>
    </row>
    <row r="5" spans="2:17" x14ac:dyDescent="0.15">
      <c r="B5" t="s">
        <v>31</v>
      </c>
      <c r="D5" s="2" t="s">
        <v>38</v>
      </c>
      <c r="E5" s="19" t="s">
        <v>39</v>
      </c>
      <c r="F5" s="20">
        <v>0.625</v>
      </c>
      <c r="G5" s="21" t="s">
        <v>40</v>
      </c>
      <c r="H5" s="22">
        <v>0.72916666666666663</v>
      </c>
      <c r="I5" s="19" t="s">
        <v>41</v>
      </c>
      <c r="J5" s="20">
        <v>0.97222222222222221</v>
      </c>
      <c r="K5" s="23" t="s">
        <v>42</v>
      </c>
      <c r="L5" s="24">
        <v>0.63541666666666663</v>
      </c>
      <c r="M5" s="19" t="s">
        <v>43</v>
      </c>
      <c r="N5" s="20"/>
    </row>
    <row r="6" spans="2:17" ht="15" x14ac:dyDescent="0.2">
      <c r="D6" s="25" t="s">
        <v>44</v>
      </c>
      <c r="E6" s="1" t="s">
        <v>45</v>
      </c>
      <c r="F6" s="1" t="s">
        <v>46</v>
      </c>
      <c r="G6" s="1" t="s">
        <v>45</v>
      </c>
      <c r="H6" s="1" t="s">
        <v>46</v>
      </c>
      <c r="I6" s="26" t="s">
        <v>45</v>
      </c>
      <c r="J6" s="26" t="s">
        <v>46</v>
      </c>
      <c r="K6" s="1" t="s">
        <v>45</v>
      </c>
      <c r="L6" s="1" t="s">
        <v>46</v>
      </c>
      <c r="M6" s="1" t="s">
        <v>45</v>
      </c>
      <c r="N6" s="1" t="s">
        <v>46</v>
      </c>
    </row>
    <row r="7" spans="2:17" x14ac:dyDescent="0.15">
      <c r="D7" s="27" t="s">
        <v>47</v>
      </c>
      <c r="E7" s="28">
        <v>6.5000000000000002E-2</v>
      </c>
      <c r="F7" s="14">
        <f t="shared" ref="F7:F12" si="0">E7/(0.00000005)</f>
        <v>1300000</v>
      </c>
      <c r="G7" s="28">
        <v>8.2000000000000003E-2</v>
      </c>
      <c r="H7" s="14">
        <f t="shared" ref="H7:H12" si="1">G7/(5*(10^-8))</f>
        <v>1640000.0000000002</v>
      </c>
      <c r="I7" s="28">
        <v>0.34499999999999997</v>
      </c>
      <c r="J7" s="14">
        <f t="shared" ref="J7:J12" si="2">I7/(5*(10^-8))</f>
        <v>6900000</v>
      </c>
      <c r="K7" s="28">
        <v>0.73399999999999999</v>
      </c>
      <c r="L7" s="14">
        <f t="shared" ref="L7:L12" si="3">K7/(5*(10^-8))</f>
        <v>14680000</v>
      </c>
      <c r="M7" s="28"/>
      <c r="N7" s="28"/>
    </row>
    <row r="8" spans="2:17" x14ac:dyDescent="0.15">
      <c r="D8" s="29" t="s">
        <v>48</v>
      </c>
      <c r="E8">
        <v>5.7000000000000002E-2</v>
      </c>
      <c r="F8" s="14">
        <f t="shared" si="0"/>
        <v>1140000</v>
      </c>
      <c r="G8">
        <v>4.2999999999999997E-2</v>
      </c>
      <c r="H8" s="14">
        <f t="shared" si="1"/>
        <v>860000</v>
      </c>
      <c r="I8">
        <v>5.2999999999999999E-2</v>
      </c>
      <c r="J8" s="14">
        <f t="shared" si="2"/>
        <v>1060000</v>
      </c>
      <c r="K8">
        <v>0.316</v>
      </c>
      <c r="L8" s="14">
        <f t="shared" si="3"/>
        <v>6320000</v>
      </c>
      <c r="N8" s="14">
        <f>M8/(5*(10^-8))</f>
        <v>0</v>
      </c>
    </row>
    <row r="9" spans="2:17" x14ac:dyDescent="0.15">
      <c r="D9" s="29" t="s">
        <v>49</v>
      </c>
      <c r="E9">
        <v>8.1000000000000003E-2</v>
      </c>
      <c r="F9" s="14">
        <f t="shared" si="0"/>
        <v>1620000.0000000002</v>
      </c>
      <c r="G9">
        <v>7.0000000000000007E-2</v>
      </c>
      <c r="H9" s="14">
        <f t="shared" si="1"/>
        <v>1400000.0000000002</v>
      </c>
      <c r="I9">
        <v>4.8000000000000001E-2</v>
      </c>
      <c r="J9" s="14">
        <f t="shared" si="2"/>
        <v>960000.00000000012</v>
      </c>
      <c r="K9">
        <v>0.16</v>
      </c>
      <c r="L9" s="14">
        <f t="shared" si="3"/>
        <v>3200000</v>
      </c>
    </row>
    <row r="10" spans="2:17" x14ac:dyDescent="0.15">
      <c r="D10" s="29" t="s">
        <v>50</v>
      </c>
      <c r="E10">
        <v>6.3E-2</v>
      </c>
      <c r="F10" s="14">
        <f t="shared" si="0"/>
        <v>1260000</v>
      </c>
      <c r="G10">
        <v>6.9000000000000006E-2</v>
      </c>
      <c r="H10" s="14">
        <f t="shared" si="1"/>
        <v>1380000.0000000002</v>
      </c>
      <c r="I10">
        <v>8.1000000000000003E-2</v>
      </c>
      <c r="J10" s="14">
        <f t="shared" si="2"/>
        <v>1620000.0000000002</v>
      </c>
      <c r="K10">
        <v>0.08</v>
      </c>
      <c r="L10" s="14">
        <f t="shared" si="3"/>
        <v>1600000</v>
      </c>
    </row>
    <row r="11" spans="2:17" x14ac:dyDescent="0.15">
      <c r="D11" s="29" t="s">
        <v>51</v>
      </c>
      <c r="E11">
        <v>3.9E-2</v>
      </c>
      <c r="F11" s="14">
        <f t="shared" si="0"/>
        <v>780000</v>
      </c>
      <c r="G11">
        <v>0.05</v>
      </c>
      <c r="H11" s="14">
        <f t="shared" si="1"/>
        <v>1000000.0000000001</v>
      </c>
      <c r="I11">
        <v>5.8000000000000003E-2</v>
      </c>
      <c r="J11" s="14">
        <f t="shared" si="2"/>
        <v>1160000</v>
      </c>
      <c r="K11">
        <v>7.8E-2</v>
      </c>
      <c r="L11" s="14">
        <f t="shared" si="3"/>
        <v>1560000</v>
      </c>
    </row>
    <row r="12" spans="2:17" x14ac:dyDescent="0.15">
      <c r="D12" s="29" t="s">
        <v>52</v>
      </c>
      <c r="E12">
        <v>4.2000000000000003E-2</v>
      </c>
      <c r="F12" s="14">
        <f t="shared" si="0"/>
        <v>840000.00000000012</v>
      </c>
      <c r="G12">
        <v>1.9E-2</v>
      </c>
      <c r="H12" s="14">
        <f t="shared" si="1"/>
        <v>380000</v>
      </c>
      <c r="I12">
        <v>3.1E-2</v>
      </c>
      <c r="J12" s="14">
        <f t="shared" si="2"/>
        <v>620000</v>
      </c>
      <c r="K12">
        <v>8.2000000000000003E-2</v>
      </c>
      <c r="L12" s="14">
        <f t="shared" si="3"/>
        <v>1640000.0000000002</v>
      </c>
    </row>
    <row r="16" spans="2:17" x14ac:dyDescent="0.15">
      <c r="C16" t="s">
        <v>38</v>
      </c>
      <c r="D16" t="s">
        <v>47</v>
      </c>
      <c r="E16" t="s">
        <v>48</v>
      </c>
      <c r="F16" t="s">
        <v>49</v>
      </c>
      <c r="G16" t="s">
        <v>50</v>
      </c>
      <c r="H16" t="s">
        <v>53</v>
      </c>
      <c r="I16" t="s">
        <v>54</v>
      </c>
      <c r="Q16" t="s">
        <v>36</v>
      </c>
    </row>
    <row r="17" spans="3:21" x14ac:dyDescent="0.15">
      <c r="C17">
        <v>0</v>
      </c>
      <c r="D17" s="4">
        <v>1300000</v>
      </c>
      <c r="E17" s="4">
        <v>1140000</v>
      </c>
      <c r="F17" s="4">
        <v>1620000.0000000002</v>
      </c>
      <c r="G17" s="4">
        <v>1260000</v>
      </c>
      <c r="H17" s="4">
        <v>780000</v>
      </c>
      <c r="I17" s="4">
        <v>840000.00000000012</v>
      </c>
      <c r="M17" t="s">
        <v>56</v>
      </c>
      <c r="N17" s="13" t="s">
        <v>60</v>
      </c>
      <c r="O17" s="13" t="s">
        <v>33</v>
      </c>
      <c r="P17" s="13" t="s">
        <v>58</v>
      </c>
      <c r="Q17" s="13" t="s">
        <v>48</v>
      </c>
      <c r="R17" s="13">
        <v>0.6</v>
      </c>
      <c r="S17" s="13">
        <v>0.8</v>
      </c>
      <c r="T17" s="13">
        <v>1</v>
      </c>
      <c r="U17" s="13">
        <v>2</v>
      </c>
    </row>
    <row r="18" spans="3:21" x14ac:dyDescent="0.15">
      <c r="C18">
        <v>2.5</v>
      </c>
      <c r="D18" s="4">
        <v>1640000.0000000002</v>
      </c>
      <c r="E18" s="4">
        <v>860000</v>
      </c>
      <c r="F18" s="4">
        <v>1400000.0000000002</v>
      </c>
      <c r="G18" s="4">
        <v>1380000.0000000002</v>
      </c>
      <c r="H18" s="4">
        <v>1000000.0000000001</v>
      </c>
      <c r="I18" s="4">
        <v>380000</v>
      </c>
      <c r="N18" s="13">
        <v>0</v>
      </c>
      <c r="O18" s="4">
        <v>1600000</v>
      </c>
      <c r="P18" s="4">
        <v>1560000</v>
      </c>
      <c r="Q18" s="4">
        <v>2360000</v>
      </c>
      <c r="R18" s="4">
        <v>2820000</v>
      </c>
      <c r="S18" s="4">
        <v>3420000</v>
      </c>
      <c r="T18" s="4">
        <v>4080000</v>
      </c>
      <c r="U18" s="4">
        <v>6980000</v>
      </c>
    </row>
    <row r="19" spans="3:21" x14ac:dyDescent="0.15">
      <c r="C19">
        <v>8.3000000000000007</v>
      </c>
      <c r="D19" s="4">
        <v>6900000</v>
      </c>
      <c r="E19" s="4">
        <v>1060000</v>
      </c>
      <c r="F19" s="4">
        <v>960000.00000000012</v>
      </c>
      <c r="G19" s="4">
        <v>1620000.0000000002</v>
      </c>
      <c r="H19" s="4">
        <v>1160000</v>
      </c>
      <c r="I19" s="4">
        <v>620000</v>
      </c>
      <c r="N19" s="13">
        <v>5.4</v>
      </c>
      <c r="O19">
        <v>2260000</v>
      </c>
      <c r="P19" s="4">
        <v>2480000</v>
      </c>
      <c r="Q19" s="4">
        <v>2220000</v>
      </c>
      <c r="R19" s="4">
        <v>2560000</v>
      </c>
      <c r="S19" s="4">
        <v>2780000</v>
      </c>
      <c r="T19" s="4">
        <v>3100000</v>
      </c>
      <c r="U19" s="4">
        <v>5240000</v>
      </c>
    </row>
    <row r="20" spans="3:21" x14ac:dyDescent="0.15">
      <c r="C20">
        <v>24.25</v>
      </c>
      <c r="D20" s="4">
        <v>14680000</v>
      </c>
      <c r="E20" s="4">
        <v>6320000</v>
      </c>
      <c r="F20" s="4">
        <v>3200000</v>
      </c>
      <c r="G20" s="4">
        <v>1600000</v>
      </c>
      <c r="H20" s="4">
        <v>1560000</v>
      </c>
      <c r="I20" s="4">
        <v>1640000.0000000002</v>
      </c>
      <c r="N20" s="13">
        <v>7.75</v>
      </c>
      <c r="O20" s="4">
        <v>3040000</v>
      </c>
      <c r="P20" s="4">
        <v>3180000</v>
      </c>
      <c r="Q20" s="4">
        <v>2240000</v>
      </c>
      <c r="R20" s="4">
        <v>2480000</v>
      </c>
      <c r="S20" s="4">
        <v>2820000</v>
      </c>
      <c r="T20" s="4">
        <v>2880000</v>
      </c>
      <c r="U20" s="4">
        <v>4880000</v>
      </c>
    </row>
    <row r="21" spans="3:21" x14ac:dyDescent="0.15">
      <c r="N21" s="13">
        <v>19</v>
      </c>
      <c r="O21" s="4">
        <v>11520000</v>
      </c>
      <c r="P21" s="4">
        <v>11920000</v>
      </c>
      <c r="Q21" s="4">
        <v>5720000</v>
      </c>
      <c r="R21" s="4">
        <v>3880000</v>
      </c>
      <c r="S21" s="4">
        <v>3240000</v>
      </c>
      <c r="T21" s="4">
        <v>2860000</v>
      </c>
      <c r="U21" s="4">
        <v>4080000</v>
      </c>
    </row>
  </sheetData>
  <mergeCells count="5"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117"/>
  <sheetViews>
    <sheetView workbookViewId="0">
      <selection activeCell="N2" sqref="N2"/>
    </sheetView>
  </sheetViews>
  <sheetFormatPr baseColWidth="10" defaultColWidth="8.83203125" defaultRowHeight="13" x14ac:dyDescent="0.15"/>
  <cols>
    <col min="17" max="17" width="10.6640625" customWidth="1"/>
    <col min="20" max="20" width="9.5" bestFit="1" customWidth="1"/>
  </cols>
  <sheetData>
    <row r="2" spans="1:15" ht="24" customHeight="1" x14ac:dyDescent="0.15">
      <c r="F2" s="44" t="s">
        <v>68</v>
      </c>
    </row>
    <row r="12" spans="1:15" x14ac:dyDescent="0.15">
      <c r="B12" s="5"/>
      <c r="F12" s="5"/>
      <c r="M12" s="5"/>
    </row>
    <row r="13" spans="1:1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7"/>
      <c r="M13" s="7"/>
      <c r="N13" s="1"/>
      <c r="O13" s="8"/>
    </row>
    <row r="14" spans="1:1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</row>
    <row r="15" spans="1:15" x14ac:dyDescent="0.15">
      <c r="A15" s="1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</row>
    <row r="16" spans="1:15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24" hidden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24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24" hidden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24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4" hidden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2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24" hidden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24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4" hidden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24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24" hidden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24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Q28" s="11" t="s">
        <v>26</v>
      </c>
      <c r="R28" s="11"/>
    </row>
    <row r="29" spans="1:24" hidden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4" x14ac:dyDescent="0.15">
      <c r="T30" t="s">
        <v>30</v>
      </c>
    </row>
    <row r="31" spans="1:24" x14ac:dyDescent="0.15">
      <c r="P31" t="s">
        <v>25</v>
      </c>
      <c r="Q31" t="s">
        <v>28</v>
      </c>
      <c r="R31" t="s">
        <v>29</v>
      </c>
      <c r="V31" s="10">
        <v>12400000</v>
      </c>
      <c r="W31" t="s">
        <v>25</v>
      </c>
      <c r="X31" t="s">
        <v>27</v>
      </c>
    </row>
    <row r="32" spans="1:24" x14ac:dyDescent="0.15">
      <c r="P32">
        <v>50</v>
      </c>
      <c r="Q32" s="4">
        <v>6200000</v>
      </c>
      <c r="R32">
        <f>-(Q32*(10^-7))+1</f>
        <v>0.38</v>
      </c>
      <c r="W32">
        <v>50</v>
      </c>
      <c r="X32" s="4">
        <f>V$31*0.5</f>
        <v>6200000</v>
      </c>
    </row>
    <row r="33" spans="1:24" x14ac:dyDescent="0.15">
      <c r="P33">
        <v>60</v>
      </c>
      <c r="Q33" s="4">
        <v>4960000</v>
      </c>
      <c r="R33">
        <f>-(Q33*(10^-7))+1</f>
        <v>0.504</v>
      </c>
      <c r="W33">
        <v>60</v>
      </c>
      <c r="X33" s="4">
        <f>V$31*0.4</f>
        <v>4960000</v>
      </c>
    </row>
    <row r="34" spans="1:24" x14ac:dyDescent="0.15">
      <c r="B34" s="5"/>
      <c r="F34" s="5"/>
      <c r="M34" s="5"/>
      <c r="P34">
        <v>70</v>
      </c>
      <c r="Q34" s="4">
        <v>3720000</v>
      </c>
      <c r="R34">
        <f>-(Q34*(10^-7))+1</f>
        <v>0.628</v>
      </c>
      <c r="W34">
        <v>70</v>
      </c>
      <c r="X34" s="4">
        <f>V$31*0.3</f>
        <v>3720000</v>
      </c>
    </row>
    <row r="35" spans="1:2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7"/>
      <c r="M35" s="7"/>
      <c r="N35" s="1"/>
      <c r="O35" s="8"/>
      <c r="P35">
        <v>80</v>
      </c>
      <c r="Q35" s="4">
        <v>2480000</v>
      </c>
      <c r="R35">
        <f>-(Q35*(10^-7))+1</f>
        <v>0.752</v>
      </c>
      <c r="W35">
        <v>80</v>
      </c>
      <c r="X35" s="4">
        <f>V$31*0.2</f>
        <v>2480000</v>
      </c>
    </row>
    <row r="36" spans="1:2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"/>
      <c r="P36">
        <v>90</v>
      </c>
      <c r="Q36" s="4">
        <v>1240000</v>
      </c>
      <c r="R36">
        <f>-(Q36*(10^-7))+1</f>
        <v>0.876</v>
      </c>
      <c r="W36">
        <v>90</v>
      </c>
      <c r="X36" s="4">
        <f>V$31*0.1</f>
        <v>1240000</v>
      </c>
    </row>
    <row r="37" spans="1:24" x14ac:dyDescent="0.15">
      <c r="A37" s="1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</row>
    <row r="38" spans="1:2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24" hidden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2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2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 t="s">
        <v>1</v>
      </c>
      <c r="R41" s="1" t="s">
        <v>8</v>
      </c>
      <c r="S41" s="1" t="s">
        <v>11</v>
      </c>
      <c r="T41" s="1" t="s">
        <v>24</v>
      </c>
    </row>
    <row r="42" spans="1:2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 t="s">
        <v>0</v>
      </c>
      <c r="R42">
        <v>0</v>
      </c>
      <c r="S42">
        <v>20</v>
      </c>
    </row>
    <row r="43" spans="1:24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>
        <v>0</v>
      </c>
      <c r="R43" s="4">
        <v>640000</v>
      </c>
      <c r="S43" s="4">
        <v>13060000.000000002</v>
      </c>
      <c r="T43" s="4">
        <f t="shared" ref="T43:T49" si="0">S43-R43</f>
        <v>12420000.000000002</v>
      </c>
    </row>
    <row r="44" spans="1:24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>
        <v>0.7</v>
      </c>
      <c r="R44" s="4">
        <v>380000</v>
      </c>
      <c r="S44" s="4">
        <v>7780000.0000000009</v>
      </c>
      <c r="T44" s="4">
        <f t="shared" si="0"/>
        <v>7400000.0000000009</v>
      </c>
    </row>
    <row r="45" spans="1:24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>
        <v>0.75</v>
      </c>
      <c r="R45" s="4">
        <v>260000</v>
      </c>
      <c r="S45" s="4">
        <v>5860000</v>
      </c>
      <c r="T45" s="4">
        <f t="shared" si="0"/>
        <v>5600000</v>
      </c>
    </row>
    <row r="46" spans="1:24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>
        <v>0.8</v>
      </c>
      <c r="R46" s="4">
        <v>320000</v>
      </c>
      <c r="S46" s="4">
        <v>2280000</v>
      </c>
      <c r="T46" s="4">
        <f t="shared" si="0"/>
        <v>1960000</v>
      </c>
    </row>
    <row r="47" spans="1:2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>
        <v>0.85</v>
      </c>
      <c r="R47" s="4">
        <v>380000</v>
      </c>
      <c r="S47" s="4">
        <v>2500000</v>
      </c>
      <c r="T47" s="4">
        <f t="shared" si="0"/>
        <v>2120000</v>
      </c>
    </row>
    <row r="48" spans="1:24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>
        <v>0.9</v>
      </c>
      <c r="R48" s="4">
        <v>960000</v>
      </c>
      <c r="S48" s="4">
        <v>2240000</v>
      </c>
      <c r="T48" s="4">
        <f t="shared" si="0"/>
        <v>1280000</v>
      </c>
    </row>
    <row r="49" spans="1:2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>
        <v>1</v>
      </c>
      <c r="R49" s="4">
        <v>1520000</v>
      </c>
      <c r="S49" s="4">
        <v>1900000</v>
      </c>
      <c r="T49" s="4">
        <f t="shared" si="0"/>
        <v>380000</v>
      </c>
    </row>
    <row r="50" spans="1:2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8" spans="1:25" x14ac:dyDescent="0.15">
      <c r="A58" t="s">
        <v>13</v>
      </c>
      <c r="N58" t="s">
        <v>13</v>
      </c>
    </row>
    <row r="59" spans="1:25" x14ac:dyDescent="0.15">
      <c r="N59" s="1" t="s">
        <v>0</v>
      </c>
    </row>
    <row r="60" spans="1:25" x14ac:dyDescent="0.15">
      <c r="B60" s="5">
        <v>40338</v>
      </c>
      <c r="E60" s="5">
        <v>40339</v>
      </c>
      <c r="F60" s="5"/>
      <c r="J60" s="5">
        <v>40340</v>
      </c>
      <c r="O60" s="5">
        <v>40338</v>
      </c>
      <c r="R60" s="5">
        <v>40339</v>
      </c>
      <c r="S60" s="5"/>
      <c r="W60" s="5">
        <v>40340</v>
      </c>
    </row>
    <row r="61" spans="1:25" x14ac:dyDescent="0.15">
      <c r="A61" s="1" t="s">
        <v>1</v>
      </c>
      <c r="B61" s="1" t="s">
        <v>8</v>
      </c>
      <c r="C61" s="1" t="s">
        <v>9</v>
      </c>
      <c r="D61" s="1" t="s">
        <v>10</v>
      </c>
      <c r="E61" s="1" t="s">
        <v>11</v>
      </c>
      <c r="F61" s="1" t="s">
        <v>12</v>
      </c>
      <c r="G61" s="1" t="s">
        <v>8</v>
      </c>
      <c r="H61" s="1" t="s">
        <v>9</v>
      </c>
      <c r="I61" s="1" t="s">
        <v>4</v>
      </c>
      <c r="J61" s="1" t="s">
        <v>6</v>
      </c>
      <c r="K61" s="1" t="s">
        <v>11</v>
      </c>
      <c r="L61" s="6"/>
      <c r="N61" s="1" t="s">
        <v>1</v>
      </c>
      <c r="O61" s="1" t="s">
        <v>8</v>
      </c>
      <c r="P61" s="1" t="s">
        <v>9</v>
      </c>
      <c r="Q61" s="1" t="s">
        <v>10</v>
      </c>
      <c r="R61" s="1" t="s">
        <v>11</v>
      </c>
      <c r="S61" s="1" t="s">
        <v>12</v>
      </c>
      <c r="T61" s="1" t="s">
        <v>8</v>
      </c>
      <c r="U61" s="1" t="s">
        <v>9</v>
      </c>
      <c r="V61" s="1" t="s">
        <v>4</v>
      </c>
      <c r="W61" s="1" t="s">
        <v>6</v>
      </c>
      <c r="X61" s="1" t="s">
        <v>11</v>
      </c>
      <c r="Y61" s="6"/>
    </row>
    <row r="62" spans="1:25" x14ac:dyDescent="0.15">
      <c r="A62" s="1" t="s">
        <v>2</v>
      </c>
      <c r="B62" s="1">
        <v>0</v>
      </c>
      <c r="C62" s="1">
        <v>4</v>
      </c>
      <c r="D62" s="1">
        <v>8</v>
      </c>
      <c r="E62" s="1">
        <v>12</v>
      </c>
      <c r="F62" s="1">
        <v>20</v>
      </c>
      <c r="G62" s="1">
        <v>24</v>
      </c>
      <c r="H62" s="1">
        <v>28</v>
      </c>
      <c r="I62" s="1">
        <v>30</v>
      </c>
      <c r="J62" s="1">
        <v>33</v>
      </c>
      <c r="K62" s="1">
        <v>36</v>
      </c>
      <c r="L62" s="6"/>
      <c r="N62" s="1" t="s">
        <v>2</v>
      </c>
      <c r="O62" s="41" t="s">
        <v>5</v>
      </c>
      <c r="P62" s="42"/>
      <c r="Q62" s="42"/>
      <c r="R62" s="42"/>
      <c r="S62" s="42"/>
      <c r="T62" s="42"/>
      <c r="U62" s="42"/>
      <c r="V62" s="42"/>
      <c r="W62" s="42"/>
      <c r="X62" s="42"/>
      <c r="Y62" s="43"/>
    </row>
    <row r="63" spans="1:25" x14ac:dyDescent="0.15">
      <c r="A63" s="1" t="s">
        <v>0</v>
      </c>
      <c r="B63" s="38" t="s">
        <v>3</v>
      </c>
      <c r="C63" s="39"/>
      <c r="D63" s="39"/>
      <c r="E63" s="39"/>
      <c r="F63" s="39"/>
      <c r="G63" s="39"/>
      <c r="H63" s="39"/>
      <c r="I63" s="39"/>
      <c r="J63" s="39"/>
      <c r="K63" s="39"/>
      <c r="L63" s="40"/>
      <c r="O63" s="1">
        <v>0</v>
      </c>
      <c r="P63" s="1">
        <v>4</v>
      </c>
      <c r="Q63" s="1">
        <v>8</v>
      </c>
      <c r="R63" s="1">
        <v>12</v>
      </c>
      <c r="S63" s="1">
        <v>20</v>
      </c>
      <c r="T63" s="1">
        <v>24</v>
      </c>
      <c r="U63" s="1">
        <v>28</v>
      </c>
      <c r="V63" s="1">
        <v>30</v>
      </c>
      <c r="W63" s="1">
        <v>33</v>
      </c>
      <c r="X63" s="1">
        <v>36</v>
      </c>
    </row>
    <row r="64" spans="1:25" x14ac:dyDescent="0.15">
      <c r="A64" s="1">
        <v>0</v>
      </c>
      <c r="B64" s="1">
        <v>3.2000000000000001E-2</v>
      </c>
      <c r="C64" s="1">
        <v>0.16400000000000001</v>
      </c>
      <c r="D64" s="1">
        <v>0.46899999999999997</v>
      </c>
      <c r="E64" s="1">
        <v>0.68600000000000005</v>
      </c>
      <c r="F64" s="1">
        <v>0.65300000000000002</v>
      </c>
      <c r="G64" s="1">
        <v>0.748</v>
      </c>
      <c r="H64" s="1">
        <v>0.79100000000000004</v>
      </c>
      <c r="I64" s="1"/>
      <c r="J64" s="1"/>
      <c r="K64" s="1">
        <v>0.77700000000000002</v>
      </c>
      <c r="L64" s="1"/>
      <c r="N64" s="1">
        <v>0</v>
      </c>
      <c r="O64" s="3">
        <f t="shared" ref="O64:U64" si="1">B64/(0.00000005)</f>
        <v>640000</v>
      </c>
      <c r="P64" s="3">
        <f t="shared" si="1"/>
        <v>3280000.0000000005</v>
      </c>
      <c r="Q64" s="3">
        <f t="shared" si="1"/>
        <v>9380000</v>
      </c>
      <c r="R64" s="3">
        <f t="shared" si="1"/>
        <v>13720000.000000002</v>
      </c>
      <c r="S64" s="3">
        <f t="shared" si="1"/>
        <v>13060000.000000002</v>
      </c>
      <c r="T64" s="3">
        <f t="shared" si="1"/>
        <v>14960000</v>
      </c>
      <c r="U64" s="3">
        <f t="shared" si="1"/>
        <v>15820000.000000002</v>
      </c>
      <c r="V64" s="3"/>
      <c r="W64" s="3"/>
      <c r="X64" s="3">
        <f t="shared" ref="X64:X70" si="2">K64/(0.00000005)</f>
        <v>15540000.000000002</v>
      </c>
      <c r="Y64" s="1"/>
    </row>
    <row r="65" spans="1:25" x14ac:dyDescent="0.15">
      <c r="A65" s="1">
        <v>0.7</v>
      </c>
      <c r="B65" s="1">
        <v>1.9E-2</v>
      </c>
      <c r="C65" s="1">
        <v>3.5999999999999997E-2</v>
      </c>
      <c r="D65" s="1">
        <v>4.2999999999999997E-2</v>
      </c>
      <c r="E65" s="1">
        <v>9.7000000000000003E-2</v>
      </c>
      <c r="F65" s="1">
        <v>0.38900000000000001</v>
      </c>
      <c r="G65" s="1">
        <v>0.64300000000000002</v>
      </c>
      <c r="H65" s="1">
        <v>0.72399999999999998</v>
      </c>
      <c r="I65" s="1"/>
      <c r="J65" s="1"/>
      <c r="K65" s="1">
        <v>0.69699999999999995</v>
      </c>
      <c r="L65" s="1"/>
      <c r="N65" s="1">
        <v>0.7</v>
      </c>
      <c r="O65" s="3">
        <f t="shared" ref="O65:O70" si="3">B65/(0.00000005)</f>
        <v>380000</v>
      </c>
      <c r="P65" s="3">
        <f t="shared" ref="P65:P70" si="4">C65/(0.00000005)</f>
        <v>720000</v>
      </c>
      <c r="Q65" s="3">
        <f t="shared" ref="Q65:Q70" si="5">D65/(0.00000005)</f>
        <v>860000</v>
      </c>
      <c r="R65" s="3">
        <f t="shared" ref="R65:R70" si="6">E65/(0.00000005)</f>
        <v>1940000.0000000002</v>
      </c>
      <c r="S65" s="3">
        <f t="shared" ref="S65:S70" si="7">F65/(0.00000005)</f>
        <v>7780000.0000000009</v>
      </c>
      <c r="T65" s="3">
        <f t="shared" ref="T65:T70" si="8">G65/(0.00000005)</f>
        <v>12860000</v>
      </c>
      <c r="U65" s="3">
        <f t="shared" ref="U65:U70" si="9">H65/(0.00000005)</f>
        <v>14480000</v>
      </c>
      <c r="V65" s="3"/>
      <c r="W65" s="3"/>
      <c r="X65" s="3">
        <f t="shared" si="2"/>
        <v>13940000</v>
      </c>
      <c r="Y65" s="1"/>
    </row>
    <row r="66" spans="1:25" x14ac:dyDescent="0.15">
      <c r="A66" s="1">
        <v>0.75</v>
      </c>
      <c r="B66" s="1">
        <v>1.2999999999999999E-2</v>
      </c>
      <c r="C66" s="1">
        <v>4.3999999999999997E-2</v>
      </c>
      <c r="D66" s="1">
        <v>9.1999999999999998E-2</v>
      </c>
      <c r="E66" s="1">
        <v>5.1999999999999998E-2</v>
      </c>
      <c r="F66" s="1">
        <v>0.29299999999999998</v>
      </c>
      <c r="G66" s="1">
        <v>0.48</v>
      </c>
      <c r="H66" s="1">
        <v>0.629</v>
      </c>
      <c r="I66" s="1"/>
      <c r="J66" s="1"/>
      <c r="K66" s="1">
        <v>0.72099999999999997</v>
      </c>
      <c r="L66" s="1"/>
      <c r="N66" s="1">
        <v>0.75</v>
      </c>
      <c r="O66" s="3">
        <f t="shared" si="3"/>
        <v>260000</v>
      </c>
      <c r="P66" s="3">
        <f t="shared" si="4"/>
        <v>880000</v>
      </c>
      <c r="Q66" s="3">
        <f t="shared" si="5"/>
        <v>1840000</v>
      </c>
      <c r="R66" s="3">
        <f t="shared" si="6"/>
        <v>1040000</v>
      </c>
      <c r="S66" s="3">
        <f t="shared" si="7"/>
        <v>5860000</v>
      </c>
      <c r="T66" s="3">
        <f t="shared" si="8"/>
        <v>9600000</v>
      </c>
      <c r="U66" s="3">
        <f t="shared" si="9"/>
        <v>12580000</v>
      </c>
      <c r="V66" s="3"/>
      <c r="W66" s="3"/>
      <c r="X66" s="3">
        <f t="shared" si="2"/>
        <v>14420000</v>
      </c>
      <c r="Y66" s="1"/>
    </row>
    <row r="67" spans="1:25" x14ac:dyDescent="0.15">
      <c r="A67" s="1">
        <v>0.8</v>
      </c>
      <c r="B67" s="1">
        <v>1.6E-2</v>
      </c>
      <c r="C67" s="1">
        <v>7.2999999999999995E-2</v>
      </c>
      <c r="D67" s="1">
        <v>3.6999999999999998E-2</v>
      </c>
      <c r="E67" s="1">
        <v>4.2999999999999997E-2</v>
      </c>
      <c r="F67" s="1">
        <v>0.114</v>
      </c>
      <c r="G67" s="1">
        <v>0.25900000000000001</v>
      </c>
      <c r="H67" s="1"/>
      <c r="I67" s="1">
        <v>0.58299999999999996</v>
      </c>
      <c r="J67" s="1"/>
      <c r="K67" s="1">
        <v>0.504</v>
      </c>
      <c r="L67" s="1"/>
      <c r="N67" s="1">
        <v>0.8</v>
      </c>
      <c r="O67" s="3">
        <f t="shared" si="3"/>
        <v>320000</v>
      </c>
      <c r="P67" s="3">
        <f t="shared" si="4"/>
        <v>1460000</v>
      </c>
      <c r="Q67" s="3">
        <f t="shared" si="5"/>
        <v>740000</v>
      </c>
      <c r="R67" s="3">
        <f t="shared" si="6"/>
        <v>860000</v>
      </c>
      <c r="S67" s="3">
        <f t="shared" si="7"/>
        <v>2280000</v>
      </c>
      <c r="T67" s="3">
        <f t="shared" si="8"/>
        <v>5180000</v>
      </c>
      <c r="U67" s="3"/>
      <c r="V67" s="3">
        <f>I67/(0.00000005)</f>
        <v>11660000</v>
      </c>
      <c r="W67" s="3"/>
      <c r="X67" s="3">
        <f t="shared" si="2"/>
        <v>10080000</v>
      </c>
      <c r="Y67" s="1"/>
    </row>
    <row r="68" spans="1:25" x14ac:dyDescent="0.15">
      <c r="A68" s="1">
        <v>0.85</v>
      </c>
      <c r="B68" s="1">
        <v>1.9E-2</v>
      </c>
      <c r="C68" s="1">
        <v>4.4999999999999998E-2</v>
      </c>
      <c r="D68" s="1">
        <v>3.6999999999999998E-2</v>
      </c>
      <c r="E68" s="1">
        <v>3.7999999999999999E-2</v>
      </c>
      <c r="F68" s="1">
        <v>0.125</v>
      </c>
      <c r="G68" s="1">
        <v>0.24199999999999999</v>
      </c>
      <c r="H68" s="1">
        <v>0.40200000000000002</v>
      </c>
      <c r="I68" s="1">
        <v>0.50600000000000001</v>
      </c>
      <c r="J68" s="1">
        <v>0.67300000000000004</v>
      </c>
      <c r="K68" s="1">
        <v>0.749</v>
      </c>
      <c r="L68" s="1"/>
      <c r="N68" s="1">
        <v>0.85</v>
      </c>
      <c r="O68" s="3">
        <f t="shared" si="3"/>
        <v>380000</v>
      </c>
      <c r="P68" s="3">
        <f t="shared" si="4"/>
        <v>900000</v>
      </c>
      <c r="Q68" s="3">
        <f t="shared" si="5"/>
        <v>740000</v>
      </c>
      <c r="R68" s="3">
        <f t="shared" si="6"/>
        <v>760000</v>
      </c>
      <c r="S68" s="3">
        <f t="shared" si="7"/>
        <v>2500000</v>
      </c>
      <c r="T68" s="3">
        <f t="shared" si="8"/>
        <v>4840000</v>
      </c>
      <c r="U68" s="3">
        <f t="shared" si="9"/>
        <v>8040000.0000000009</v>
      </c>
      <c r="V68" s="3">
        <f>I68/(0.00000005)</f>
        <v>10120000</v>
      </c>
      <c r="W68" s="3">
        <f>J68/(0.00000005)</f>
        <v>13460000.000000002</v>
      </c>
      <c r="X68" s="3">
        <f t="shared" si="2"/>
        <v>14980000</v>
      </c>
      <c r="Y68" s="1"/>
    </row>
    <row r="69" spans="1:25" x14ac:dyDescent="0.15">
      <c r="A69" s="1">
        <v>0.9</v>
      </c>
      <c r="B69" s="1">
        <v>4.8000000000000001E-2</v>
      </c>
      <c r="C69" s="1">
        <v>0.04</v>
      </c>
      <c r="D69" s="1">
        <v>4.8000000000000001E-2</v>
      </c>
      <c r="E69" s="1">
        <v>7.4999999999999997E-2</v>
      </c>
      <c r="F69" s="1">
        <v>0.112</v>
      </c>
      <c r="G69" s="1">
        <v>9.8000000000000004E-2</v>
      </c>
      <c r="H69" s="1">
        <v>0.159</v>
      </c>
      <c r="I69" s="1">
        <v>0.216</v>
      </c>
      <c r="J69" s="1">
        <v>0.34799999999999998</v>
      </c>
      <c r="K69" s="1">
        <v>0.60099999999999998</v>
      </c>
      <c r="L69" s="1"/>
      <c r="N69" s="1">
        <v>0.9</v>
      </c>
      <c r="O69" s="3">
        <f t="shared" si="3"/>
        <v>960000.00000000012</v>
      </c>
      <c r="P69" s="3">
        <f t="shared" si="4"/>
        <v>800000</v>
      </c>
      <c r="Q69" s="3">
        <f t="shared" si="5"/>
        <v>960000.00000000012</v>
      </c>
      <c r="R69" s="3">
        <f t="shared" si="6"/>
        <v>1500000</v>
      </c>
      <c r="S69" s="3">
        <f t="shared" si="7"/>
        <v>2240000</v>
      </c>
      <c r="T69" s="3">
        <f t="shared" si="8"/>
        <v>1960000.0000000002</v>
      </c>
      <c r="U69" s="3">
        <f t="shared" si="9"/>
        <v>3180000</v>
      </c>
      <c r="V69" s="3">
        <f>I69/(0.00000005)</f>
        <v>4320000</v>
      </c>
      <c r="W69" s="3">
        <f>J69/(0.00000005)</f>
        <v>6960000</v>
      </c>
      <c r="X69" s="3">
        <f t="shared" si="2"/>
        <v>12020000</v>
      </c>
      <c r="Y69" s="1"/>
    </row>
    <row r="70" spans="1:25" x14ac:dyDescent="0.15">
      <c r="A70" s="1">
        <v>1</v>
      </c>
      <c r="B70" s="1">
        <v>7.5999999999999998E-2</v>
      </c>
      <c r="C70" s="1">
        <v>3.5000000000000003E-2</v>
      </c>
      <c r="D70" s="1">
        <v>0.08</v>
      </c>
      <c r="E70" s="1">
        <v>3.2000000000000001E-2</v>
      </c>
      <c r="F70" s="1">
        <v>9.5000000000000001E-2</v>
      </c>
      <c r="G70" s="1">
        <v>4.5999999999999999E-2</v>
      </c>
      <c r="H70" s="1">
        <v>5.2999999999999999E-2</v>
      </c>
      <c r="I70" s="1">
        <v>5.1999999999999998E-2</v>
      </c>
      <c r="J70" s="1">
        <v>7.4999999999999997E-2</v>
      </c>
      <c r="K70" s="1">
        <v>0.106</v>
      </c>
      <c r="L70" s="1"/>
      <c r="N70" s="1">
        <v>1</v>
      </c>
      <c r="O70" s="3">
        <f t="shared" si="3"/>
        <v>1520000</v>
      </c>
      <c r="P70" s="3">
        <f t="shared" si="4"/>
        <v>700000.00000000012</v>
      </c>
      <c r="Q70" s="3">
        <f t="shared" si="5"/>
        <v>1600000</v>
      </c>
      <c r="R70" s="3">
        <f t="shared" si="6"/>
        <v>640000</v>
      </c>
      <c r="S70" s="3">
        <f t="shared" si="7"/>
        <v>1900000</v>
      </c>
      <c r="T70" s="3">
        <f t="shared" si="8"/>
        <v>920000</v>
      </c>
      <c r="U70" s="3">
        <f t="shared" si="9"/>
        <v>1060000</v>
      </c>
      <c r="V70" s="3">
        <f>I70/(0.00000005)</f>
        <v>1040000</v>
      </c>
      <c r="W70" s="3">
        <f>J70/(0.00000005)</f>
        <v>1500000</v>
      </c>
      <c r="X70" s="3">
        <f t="shared" si="2"/>
        <v>2120000</v>
      </c>
      <c r="Y70" s="1"/>
    </row>
    <row r="74" spans="1:25" x14ac:dyDescent="0.15">
      <c r="A74" t="s">
        <v>23</v>
      </c>
      <c r="N74" t="s">
        <v>23</v>
      </c>
      <c r="U74" t="s">
        <v>7</v>
      </c>
    </row>
    <row r="75" spans="1:25" x14ac:dyDescent="0.15">
      <c r="N75" s="1" t="s">
        <v>0</v>
      </c>
    </row>
    <row r="76" spans="1:25" x14ac:dyDescent="0.15">
      <c r="B76" s="5">
        <v>40338</v>
      </c>
      <c r="E76" s="5">
        <v>40339</v>
      </c>
      <c r="F76" s="5"/>
      <c r="I76" s="5">
        <v>40340</v>
      </c>
      <c r="J76" s="5"/>
      <c r="O76" s="5">
        <v>40338</v>
      </c>
      <c r="R76" s="5">
        <v>40339</v>
      </c>
      <c r="S76" s="5"/>
      <c r="V76" s="5">
        <v>40340</v>
      </c>
      <c r="W76" s="5"/>
    </row>
    <row r="77" spans="1:25" x14ac:dyDescent="0.15">
      <c r="A77" s="1" t="s">
        <v>1</v>
      </c>
      <c r="B77" s="1" t="s">
        <v>8</v>
      </c>
      <c r="C77" s="1" t="s">
        <v>9</v>
      </c>
      <c r="D77" s="1" t="s">
        <v>10</v>
      </c>
      <c r="E77" s="1" t="s">
        <v>11</v>
      </c>
      <c r="F77" s="1" t="s">
        <v>12</v>
      </c>
      <c r="G77" s="1" t="s">
        <v>8</v>
      </c>
      <c r="H77" s="1" t="s">
        <v>4</v>
      </c>
      <c r="I77" s="1" t="s">
        <v>11</v>
      </c>
      <c r="J77" s="1"/>
      <c r="K77" s="1"/>
      <c r="L77" s="6"/>
      <c r="N77" s="1" t="s">
        <v>1</v>
      </c>
      <c r="O77" s="1" t="s">
        <v>8</v>
      </c>
      <c r="P77" s="1" t="s">
        <v>9</v>
      </c>
      <c r="Q77" s="1" t="s">
        <v>10</v>
      </c>
      <c r="R77" s="1" t="s">
        <v>11</v>
      </c>
      <c r="S77" s="1" t="s">
        <v>12</v>
      </c>
      <c r="T77" s="1" t="s">
        <v>8</v>
      </c>
      <c r="U77" s="1" t="s">
        <v>4</v>
      </c>
      <c r="V77" s="1" t="s">
        <v>11</v>
      </c>
      <c r="W77" s="1"/>
      <c r="X77" s="1"/>
      <c r="Y77" s="6"/>
    </row>
    <row r="78" spans="1:25" x14ac:dyDescent="0.15">
      <c r="A78" s="1" t="s">
        <v>2</v>
      </c>
      <c r="B78" s="1">
        <v>0</v>
      </c>
      <c r="C78" s="1">
        <v>4</v>
      </c>
      <c r="D78" s="1">
        <v>8</v>
      </c>
      <c r="E78" s="1">
        <v>12</v>
      </c>
      <c r="F78" s="1">
        <v>20</v>
      </c>
      <c r="G78" s="1">
        <v>24</v>
      </c>
      <c r="H78" s="1">
        <v>30</v>
      </c>
      <c r="I78" s="1">
        <v>36</v>
      </c>
      <c r="J78" s="1"/>
      <c r="K78" s="1"/>
      <c r="L78" s="6"/>
      <c r="N78" s="1" t="s">
        <v>2</v>
      </c>
      <c r="O78" s="41" t="s">
        <v>5</v>
      </c>
      <c r="P78" s="42"/>
      <c r="Q78" s="42"/>
      <c r="R78" s="42"/>
      <c r="S78" s="42"/>
      <c r="T78" s="42"/>
      <c r="U78" s="42"/>
      <c r="V78" s="42"/>
      <c r="W78" s="42"/>
      <c r="X78" s="42"/>
      <c r="Y78" s="43"/>
    </row>
    <row r="79" spans="1:25" x14ac:dyDescent="0.15">
      <c r="A79" s="1" t="s">
        <v>0</v>
      </c>
      <c r="B79" s="38" t="s">
        <v>3</v>
      </c>
      <c r="C79" s="39"/>
      <c r="D79" s="39"/>
      <c r="E79" s="39"/>
      <c r="F79" s="39"/>
      <c r="G79" s="39"/>
      <c r="H79" s="39"/>
      <c r="I79" s="39"/>
      <c r="J79" s="39"/>
      <c r="K79" s="39"/>
      <c r="L79" s="40"/>
      <c r="O79" s="1">
        <v>0</v>
      </c>
      <c r="P79" s="1">
        <v>4</v>
      </c>
      <c r="Q79" s="1">
        <v>8</v>
      </c>
      <c r="R79" s="1">
        <v>12</v>
      </c>
      <c r="S79" s="1">
        <v>20</v>
      </c>
      <c r="T79" s="1">
        <v>24</v>
      </c>
      <c r="U79" s="1">
        <v>30</v>
      </c>
      <c r="V79" s="1">
        <v>36</v>
      </c>
    </row>
    <row r="80" spans="1:25" x14ac:dyDescent="0.15">
      <c r="A80" s="1">
        <v>0</v>
      </c>
      <c r="B80" s="1">
        <v>2.8000000000000001E-2</v>
      </c>
      <c r="C80" s="1">
        <v>0.13</v>
      </c>
      <c r="D80" s="1">
        <v>0.26800000000000002</v>
      </c>
      <c r="E80" s="1">
        <v>0.56599999999999995</v>
      </c>
      <c r="F80" s="1">
        <v>0.68600000000000005</v>
      </c>
      <c r="G80" s="1">
        <v>0.64300000000000002</v>
      </c>
      <c r="H80" s="1">
        <v>0.878</v>
      </c>
      <c r="I80" s="1">
        <v>0.69099999999999995</v>
      </c>
      <c r="J80" s="1"/>
      <c r="K80" s="1"/>
      <c r="L80" s="1"/>
      <c r="N80" s="1">
        <v>0</v>
      </c>
      <c r="O80" s="3">
        <f>B80/(0.00000005)</f>
        <v>560000</v>
      </c>
      <c r="P80" s="3">
        <f t="shared" ref="P80:V80" si="10">C80/(0.00000005)</f>
        <v>2600000</v>
      </c>
      <c r="Q80" s="3">
        <f t="shared" si="10"/>
        <v>5360000.0000000009</v>
      </c>
      <c r="R80" s="3">
        <f t="shared" si="10"/>
        <v>11320000</v>
      </c>
      <c r="S80" s="3">
        <f t="shared" si="10"/>
        <v>13720000.000000002</v>
      </c>
      <c r="T80" s="3">
        <f t="shared" si="10"/>
        <v>12860000</v>
      </c>
      <c r="U80" s="3">
        <f t="shared" si="10"/>
        <v>17560000</v>
      </c>
      <c r="V80" s="3">
        <f t="shared" si="10"/>
        <v>13820000</v>
      </c>
      <c r="W80" s="1"/>
      <c r="X80" s="1"/>
      <c r="Y80" s="1"/>
    </row>
    <row r="81" spans="1:25" x14ac:dyDescent="0.15">
      <c r="A81" s="1">
        <v>0.7</v>
      </c>
      <c r="B81" s="1">
        <v>1.7999999999999999E-2</v>
      </c>
      <c r="C81" s="1">
        <v>4.8000000000000001E-2</v>
      </c>
      <c r="D81" s="1">
        <v>9.6000000000000002E-2</v>
      </c>
      <c r="E81" s="1">
        <v>0.26800000000000002</v>
      </c>
      <c r="F81" s="1">
        <v>0.63100000000000001</v>
      </c>
      <c r="G81" s="1">
        <v>0.76700000000000002</v>
      </c>
      <c r="H81" s="1">
        <v>0.76900000000000002</v>
      </c>
      <c r="I81" s="1">
        <v>0.75</v>
      </c>
      <c r="J81" s="1"/>
      <c r="K81" s="1"/>
      <c r="L81" s="1"/>
      <c r="N81" s="1">
        <v>0.7</v>
      </c>
      <c r="O81" s="3">
        <f t="shared" ref="O81:O86" si="11">B81/(0.00000005)</f>
        <v>360000</v>
      </c>
      <c r="P81" s="3">
        <f t="shared" ref="P81:P86" si="12">C81/(0.00000005)</f>
        <v>960000.00000000012</v>
      </c>
      <c r="Q81" s="3">
        <f t="shared" ref="Q81:Q86" si="13">D81/(0.00000005)</f>
        <v>1920000.0000000002</v>
      </c>
      <c r="R81" s="3">
        <f t="shared" ref="R81:R86" si="14">E81/(0.00000005)</f>
        <v>5360000.0000000009</v>
      </c>
      <c r="S81" s="3">
        <f t="shared" ref="S81:S86" si="15">F81/(0.00000005)</f>
        <v>12620000</v>
      </c>
      <c r="T81" s="3">
        <f t="shared" ref="T81:T86" si="16">G81/(0.00000005)</f>
        <v>15340000.000000002</v>
      </c>
      <c r="U81" s="3">
        <f t="shared" ref="U81:U86" si="17">H81/(0.00000005)</f>
        <v>15380000.000000002</v>
      </c>
      <c r="V81" s="3">
        <f t="shared" ref="V81:V86" si="18">I81/(0.00000005)</f>
        <v>15000000</v>
      </c>
      <c r="W81" s="1"/>
      <c r="X81" s="1"/>
      <c r="Y81" s="1"/>
    </row>
    <row r="82" spans="1:25" x14ac:dyDescent="0.15">
      <c r="A82" s="1">
        <v>0.75</v>
      </c>
      <c r="B82" s="1">
        <v>1.9E-2</v>
      </c>
      <c r="C82" s="1">
        <v>2.8000000000000001E-2</v>
      </c>
      <c r="D82" s="1">
        <v>9.9000000000000005E-2</v>
      </c>
      <c r="E82" s="1">
        <v>0.128</v>
      </c>
      <c r="F82" s="1">
        <v>0.63900000000000001</v>
      </c>
      <c r="G82" s="1">
        <v>0.69099999999999995</v>
      </c>
      <c r="H82" s="1">
        <v>0.78200000000000003</v>
      </c>
      <c r="I82" s="1">
        <v>0.7</v>
      </c>
      <c r="J82" s="1"/>
      <c r="K82" s="1"/>
      <c r="L82" s="1"/>
      <c r="N82" s="1">
        <v>0.75</v>
      </c>
      <c r="O82" s="3">
        <f t="shared" si="11"/>
        <v>380000</v>
      </c>
      <c r="P82" s="3">
        <f t="shared" si="12"/>
        <v>560000</v>
      </c>
      <c r="Q82" s="3">
        <f t="shared" si="13"/>
        <v>1980000.0000000002</v>
      </c>
      <c r="R82" s="3">
        <f t="shared" si="14"/>
        <v>2560000</v>
      </c>
      <c r="S82" s="3">
        <f t="shared" si="15"/>
        <v>12780000</v>
      </c>
      <c r="T82" s="3">
        <f t="shared" si="16"/>
        <v>13820000</v>
      </c>
      <c r="U82" s="3">
        <f t="shared" si="17"/>
        <v>15640000.000000002</v>
      </c>
      <c r="V82" s="3">
        <f t="shared" si="18"/>
        <v>14000000</v>
      </c>
      <c r="W82" s="1"/>
      <c r="X82" s="1"/>
      <c r="Y82" s="1"/>
    </row>
    <row r="83" spans="1:25" x14ac:dyDescent="0.15">
      <c r="A83" s="1">
        <v>0.8</v>
      </c>
      <c r="B83" s="1">
        <v>1.4999999999999999E-2</v>
      </c>
      <c r="C83" s="1">
        <v>2.3E-2</v>
      </c>
      <c r="D83" s="1">
        <v>1.2999999999999999E-2</v>
      </c>
      <c r="E83" s="1">
        <v>1.7000000000000001E-2</v>
      </c>
      <c r="F83" s="1">
        <v>8.0000000000000002E-3</v>
      </c>
      <c r="G83" s="1">
        <v>6.7000000000000004E-2</v>
      </c>
      <c r="H83" s="1">
        <v>3.0000000000000001E-3</v>
      </c>
      <c r="I83" s="1">
        <v>0.17299999999999999</v>
      </c>
      <c r="J83" s="1"/>
      <c r="K83" s="1"/>
      <c r="L83" s="1"/>
      <c r="N83" s="1">
        <v>0.8</v>
      </c>
      <c r="O83" s="3">
        <f t="shared" si="11"/>
        <v>300000</v>
      </c>
      <c r="P83" s="3">
        <f t="shared" si="12"/>
        <v>460000</v>
      </c>
      <c r="Q83" s="3">
        <f t="shared" si="13"/>
        <v>260000</v>
      </c>
      <c r="R83" s="3">
        <f t="shared" si="14"/>
        <v>340000.00000000006</v>
      </c>
      <c r="S83" s="3">
        <f t="shared" si="15"/>
        <v>160000</v>
      </c>
      <c r="T83" s="3">
        <f t="shared" si="16"/>
        <v>1340000.0000000002</v>
      </c>
      <c r="U83" s="3">
        <f t="shared" si="17"/>
        <v>60000.000000000007</v>
      </c>
      <c r="V83" s="3">
        <f t="shared" si="18"/>
        <v>3460000</v>
      </c>
      <c r="W83" s="1"/>
      <c r="X83" s="1"/>
      <c r="Y83" s="1"/>
    </row>
    <row r="84" spans="1:25" x14ac:dyDescent="0.15">
      <c r="A84" s="1">
        <v>0.85</v>
      </c>
      <c r="B84" s="1">
        <v>3.1E-2</v>
      </c>
      <c r="C84" s="1">
        <v>3.9E-2</v>
      </c>
      <c r="D84" s="1">
        <v>5.1999999999999998E-2</v>
      </c>
      <c r="E84" s="1">
        <v>6.3E-2</v>
      </c>
      <c r="F84" s="1">
        <v>0.438</v>
      </c>
      <c r="G84" s="1">
        <v>0.65100000000000002</v>
      </c>
      <c r="H84" s="1">
        <v>0.73099999999999998</v>
      </c>
      <c r="I84" s="1">
        <v>0.80900000000000005</v>
      </c>
      <c r="J84" s="1"/>
      <c r="K84" s="1"/>
      <c r="L84" s="1"/>
      <c r="N84" s="1">
        <v>0.85</v>
      </c>
      <c r="O84" s="3">
        <f t="shared" si="11"/>
        <v>620000</v>
      </c>
      <c r="P84" s="3">
        <f t="shared" si="12"/>
        <v>780000</v>
      </c>
      <c r="Q84" s="3">
        <f t="shared" si="13"/>
        <v>1040000</v>
      </c>
      <c r="R84" s="3">
        <f t="shared" si="14"/>
        <v>1260000</v>
      </c>
      <c r="S84" s="3">
        <f t="shared" si="15"/>
        <v>8760000</v>
      </c>
      <c r="T84" s="3">
        <f t="shared" si="16"/>
        <v>13020000.000000002</v>
      </c>
      <c r="U84" s="3">
        <f t="shared" si="17"/>
        <v>14620000</v>
      </c>
      <c r="V84" s="3">
        <f t="shared" si="18"/>
        <v>16180000.000000002</v>
      </c>
      <c r="W84" s="1"/>
      <c r="X84" s="1"/>
      <c r="Y84" s="1"/>
    </row>
    <row r="85" spans="1:25" x14ac:dyDescent="0.15">
      <c r="A85" s="1">
        <v>0.9</v>
      </c>
      <c r="B85" s="1">
        <v>3.5999999999999997E-2</v>
      </c>
      <c r="C85" s="1">
        <v>4.3999999999999997E-2</v>
      </c>
      <c r="D85" s="1">
        <v>3.7999999999999999E-2</v>
      </c>
      <c r="E85" s="1">
        <v>5.0999999999999997E-2</v>
      </c>
      <c r="F85" s="1">
        <v>0.27100000000000002</v>
      </c>
      <c r="G85" s="1">
        <v>0.52</v>
      </c>
      <c r="H85" s="1">
        <v>0.70899999999999996</v>
      </c>
      <c r="I85" s="1">
        <v>0.45800000000000002</v>
      </c>
      <c r="J85" s="1"/>
      <c r="K85" s="1"/>
      <c r="L85" s="1"/>
      <c r="N85" s="1">
        <v>0.9</v>
      </c>
      <c r="O85" s="3">
        <f t="shared" si="11"/>
        <v>720000</v>
      </c>
      <c r="P85" s="3">
        <f t="shared" si="12"/>
        <v>880000</v>
      </c>
      <c r="Q85" s="3">
        <f t="shared" si="13"/>
        <v>760000</v>
      </c>
      <c r="R85" s="3">
        <f t="shared" si="14"/>
        <v>1020000</v>
      </c>
      <c r="S85" s="3">
        <f t="shared" si="15"/>
        <v>5420000.0000000009</v>
      </c>
      <c r="T85" s="3">
        <f t="shared" si="16"/>
        <v>10400000</v>
      </c>
      <c r="U85" s="3">
        <f t="shared" si="17"/>
        <v>14180000</v>
      </c>
      <c r="V85" s="3">
        <f t="shared" si="18"/>
        <v>9160000</v>
      </c>
      <c r="W85" s="1"/>
      <c r="X85" s="1"/>
      <c r="Y85" s="1"/>
    </row>
    <row r="86" spans="1:25" x14ac:dyDescent="0.15">
      <c r="A86" s="1">
        <v>1</v>
      </c>
      <c r="B86" s="1">
        <v>4.2999999999999997E-2</v>
      </c>
      <c r="C86" s="1">
        <v>6.0999999999999999E-2</v>
      </c>
      <c r="D86" s="1">
        <v>3.5000000000000003E-2</v>
      </c>
      <c r="E86" s="1">
        <v>3.2000000000000001E-2</v>
      </c>
      <c r="F86" s="1">
        <v>0.108</v>
      </c>
      <c r="G86" s="1">
        <v>0.13300000000000001</v>
      </c>
      <c r="H86" s="1">
        <v>0.40300000000000002</v>
      </c>
      <c r="I86" s="1">
        <v>0.70799999999999996</v>
      </c>
      <c r="J86" s="1"/>
      <c r="K86" s="1"/>
      <c r="L86" s="1"/>
      <c r="N86" s="1">
        <v>1</v>
      </c>
      <c r="O86" s="3">
        <f t="shared" si="11"/>
        <v>860000</v>
      </c>
      <c r="P86" s="3">
        <f t="shared" si="12"/>
        <v>1220000</v>
      </c>
      <c r="Q86" s="3">
        <f t="shared" si="13"/>
        <v>700000.00000000012</v>
      </c>
      <c r="R86" s="3">
        <f t="shared" si="14"/>
        <v>640000</v>
      </c>
      <c r="S86" s="3">
        <f t="shared" si="15"/>
        <v>2160000</v>
      </c>
      <c r="T86" s="3">
        <f t="shared" si="16"/>
        <v>2660000.0000000005</v>
      </c>
      <c r="U86" s="3">
        <f t="shared" si="17"/>
        <v>8060000.0000000009</v>
      </c>
      <c r="V86" s="3">
        <f t="shared" si="18"/>
        <v>14160000</v>
      </c>
      <c r="W86" s="1"/>
      <c r="X86" s="1"/>
      <c r="Y86" s="1"/>
    </row>
    <row r="93" spans="1:25" x14ac:dyDescent="0.15">
      <c r="O93" s="1" t="s">
        <v>0</v>
      </c>
    </row>
    <row r="94" spans="1:25" x14ac:dyDescent="0.15">
      <c r="A94" t="s">
        <v>13</v>
      </c>
      <c r="N94" t="s">
        <v>13</v>
      </c>
    </row>
    <row r="95" spans="1:25" x14ac:dyDescent="0.15">
      <c r="C95" s="5">
        <v>40339</v>
      </c>
      <c r="E95" s="5">
        <v>40340</v>
      </c>
      <c r="G95" s="5"/>
      <c r="P95" s="5">
        <v>40339</v>
      </c>
      <c r="R95" s="5">
        <v>40340</v>
      </c>
      <c r="T95" s="5"/>
    </row>
    <row r="96" spans="1:25" x14ac:dyDescent="0.15">
      <c r="B96" s="1" t="s">
        <v>1</v>
      </c>
      <c r="C96" s="1" t="s">
        <v>9</v>
      </c>
      <c r="D96" s="1" t="s">
        <v>4</v>
      </c>
      <c r="E96" s="1" t="s">
        <v>6</v>
      </c>
      <c r="F96" s="1" t="s">
        <v>11</v>
      </c>
      <c r="G96" s="1"/>
      <c r="H96" s="1"/>
      <c r="I96" s="1"/>
      <c r="J96" s="6"/>
      <c r="O96" s="1" t="s">
        <v>1</v>
      </c>
      <c r="P96" s="2" t="s">
        <v>8</v>
      </c>
      <c r="Q96" s="1" t="s">
        <v>9</v>
      </c>
      <c r="R96" s="1" t="s">
        <v>4</v>
      </c>
      <c r="S96" s="1" t="s">
        <v>6</v>
      </c>
      <c r="T96" s="1" t="s">
        <v>11</v>
      </c>
      <c r="U96" s="1"/>
      <c r="V96" s="1"/>
      <c r="W96" s="1"/>
      <c r="X96" s="6"/>
    </row>
    <row r="97" spans="1:24" x14ac:dyDescent="0.15">
      <c r="B97" s="1" t="s">
        <v>2</v>
      </c>
      <c r="C97" s="1">
        <v>28</v>
      </c>
      <c r="D97" s="1">
        <v>30</v>
      </c>
      <c r="E97" s="1">
        <v>33</v>
      </c>
      <c r="F97" s="1">
        <v>36</v>
      </c>
      <c r="G97" s="1"/>
      <c r="H97" s="1"/>
      <c r="I97" s="1"/>
      <c r="J97" s="6"/>
      <c r="O97" s="1" t="s">
        <v>2</v>
      </c>
      <c r="P97" s="41" t="s">
        <v>5</v>
      </c>
      <c r="Q97" s="42"/>
      <c r="R97" s="42"/>
      <c r="S97" s="42"/>
      <c r="T97" s="42"/>
      <c r="U97" s="42"/>
      <c r="V97" s="42"/>
      <c r="W97" s="43"/>
    </row>
    <row r="98" spans="1:24" x14ac:dyDescent="0.15">
      <c r="B98" s="1" t="s">
        <v>0</v>
      </c>
      <c r="C98" s="38" t="s">
        <v>3</v>
      </c>
      <c r="D98" s="39"/>
      <c r="E98" s="39"/>
      <c r="F98" s="39"/>
      <c r="G98" s="39"/>
      <c r="H98" s="39"/>
      <c r="I98" s="39"/>
      <c r="J98" s="40"/>
      <c r="P98" s="2">
        <v>24</v>
      </c>
      <c r="Q98" s="1">
        <v>28</v>
      </c>
      <c r="R98" s="1">
        <v>30</v>
      </c>
      <c r="S98" s="1">
        <v>33</v>
      </c>
      <c r="T98" s="1">
        <v>36</v>
      </c>
    </row>
    <row r="99" spans="1:24" x14ac:dyDescent="0.15">
      <c r="B99" s="1" t="s">
        <v>14</v>
      </c>
      <c r="C99" s="1"/>
      <c r="D99" s="1">
        <v>0.36699999999999999</v>
      </c>
      <c r="E99" s="1"/>
      <c r="F99" s="1">
        <v>0.59599999999999997</v>
      </c>
      <c r="G99" s="1"/>
      <c r="H99" s="1"/>
      <c r="I99" s="1"/>
      <c r="J99" s="1"/>
      <c r="O99" s="1" t="s">
        <v>14</v>
      </c>
      <c r="P99" s="9">
        <v>5180000</v>
      </c>
      <c r="Q99" s="3"/>
      <c r="R99" s="3">
        <f>D99/(0.00000005)</f>
        <v>7340000</v>
      </c>
      <c r="S99" s="3"/>
      <c r="T99" s="3">
        <f>F99/(0.00000005)</f>
        <v>11920000</v>
      </c>
      <c r="U99" s="1"/>
      <c r="V99" s="1"/>
      <c r="W99" s="1"/>
      <c r="X99" s="1"/>
    </row>
    <row r="100" spans="1:24" x14ac:dyDescent="0.15">
      <c r="B100" s="1" t="s">
        <v>15</v>
      </c>
      <c r="C100" s="1">
        <v>0.309</v>
      </c>
      <c r="D100" s="1">
        <v>0.318</v>
      </c>
      <c r="E100" s="1">
        <v>0.309</v>
      </c>
      <c r="F100" s="1">
        <v>0.28899999999999998</v>
      </c>
      <c r="G100" s="1"/>
      <c r="H100" s="1"/>
      <c r="I100" s="1"/>
      <c r="J100" s="1"/>
      <c r="O100" s="1" t="s">
        <v>15</v>
      </c>
      <c r="P100" s="9">
        <v>4840000</v>
      </c>
      <c r="Q100" s="3">
        <f>C100/(0.00000005)</f>
        <v>6180000</v>
      </c>
      <c r="R100" s="3">
        <f>D100/(0.00000005)</f>
        <v>6360000</v>
      </c>
      <c r="S100" s="3">
        <f>E100/(0.00000005)</f>
        <v>6180000</v>
      </c>
      <c r="T100" s="3">
        <f>F100/(0.00000005)</f>
        <v>5780000</v>
      </c>
      <c r="U100" s="1"/>
      <c r="V100" s="1"/>
      <c r="W100" s="1"/>
      <c r="X100" s="1"/>
    </row>
    <row r="101" spans="1:24" x14ac:dyDescent="0.15">
      <c r="B101" s="1" t="s">
        <v>16</v>
      </c>
      <c r="C101" s="1">
        <v>0.14399999999999999</v>
      </c>
      <c r="D101" s="1">
        <v>0.14499999999999999</v>
      </c>
      <c r="E101" s="1">
        <v>0.128</v>
      </c>
      <c r="F101" s="1">
        <v>0.13400000000000001</v>
      </c>
      <c r="G101" s="1"/>
      <c r="H101" s="1"/>
      <c r="I101" s="1"/>
      <c r="J101" s="1"/>
      <c r="O101" s="1" t="s">
        <v>16</v>
      </c>
      <c r="P101" s="9">
        <v>1960000</v>
      </c>
      <c r="Q101" s="3">
        <f>C101/(0.00000005)</f>
        <v>2880000</v>
      </c>
      <c r="R101" s="3">
        <f>D101/(0.00000005)</f>
        <v>2900000</v>
      </c>
      <c r="S101" s="3">
        <f>E101/(0.00000005)</f>
        <v>2560000</v>
      </c>
      <c r="T101" s="3">
        <f>F101/(0.00000005)</f>
        <v>2680000.0000000005</v>
      </c>
      <c r="U101" s="1"/>
      <c r="V101" s="1"/>
      <c r="W101" s="1"/>
      <c r="X101" s="1"/>
    </row>
    <row r="102" spans="1:24" x14ac:dyDescent="0.15">
      <c r="B102" s="1" t="s">
        <v>17</v>
      </c>
      <c r="C102" s="1">
        <v>5.6000000000000001E-2</v>
      </c>
      <c r="D102" s="1">
        <v>5.6000000000000001E-2</v>
      </c>
      <c r="E102" s="1">
        <v>0.115</v>
      </c>
      <c r="F102" s="1">
        <v>0.06</v>
      </c>
      <c r="G102" s="1"/>
      <c r="H102" s="1"/>
      <c r="I102" s="1"/>
      <c r="J102" s="1"/>
      <c r="O102" s="1" t="s">
        <v>17</v>
      </c>
      <c r="P102" s="9">
        <v>920000</v>
      </c>
      <c r="Q102" s="3">
        <f>C102/(0.00000005)</f>
        <v>1120000</v>
      </c>
      <c r="R102" s="3">
        <f>D102/(0.00000005)</f>
        <v>1120000</v>
      </c>
      <c r="S102" s="3">
        <f>E102/(0.00000005)</f>
        <v>2300000</v>
      </c>
      <c r="T102" s="3">
        <f>F102/(0.00000005)</f>
        <v>1200000</v>
      </c>
      <c r="U102" s="1"/>
      <c r="V102" s="1"/>
      <c r="W102" s="1"/>
      <c r="X102" s="1"/>
    </row>
    <row r="104" spans="1:24" x14ac:dyDescent="0.15">
      <c r="B104" t="s">
        <v>19</v>
      </c>
      <c r="O104" t="s">
        <v>19</v>
      </c>
    </row>
    <row r="105" spans="1:24" x14ac:dyDescent="0.15">
      <c r="O105" s="1" t="s">
        <v>0</v>
      </c>
    </row>
    <row r="106" spans="1:24" x14ac:dyDescent="0.15">
      <c r="A106" t="s">
        <v>18</v>
      </c>
      <c r="N106" t="s">
        <v>18</v>
      </c>
    </row>
    <row r="107" spans="1:24" x14ac:dyDescent="0.15">
      <c r="C107" s="5">
        <v>40339</v>
      </c>
      <c r="D107" s="5">
        <v>40340</v>
      </c>
      <c r="P107" s="5">
        <v>40339</v>
      </c>
      <c r="Q107" s="5">
        <v>40340</v>
      </c>
    </row>
    <row r="108" spans="1:24" x14ac:dyDescent="0.15">
      <c r="B108" s="1" t="s">
        <v>1</v>
      </c>
      <c r="C108" s="1" t="s">
        <v>4</v>
      </c>
      <c r="D108" s="1" t="s">
        <v>11</v>
      </c>
      <c r="E108" s="1"/>
      <c r="F108" s="1"/>
      <c r="G108" s="1"/>
      <c r="H108" s="1"/>
      <c r="I108" s="1"/>
      <c r="J108" s="6"/>
      <c r="O108" s="1" t="s">
        <v>1</v>
      </c>
      <c r="P108" s="2" t="s">
        <v>8</v>
      </c>
      <c r="Q108" s="1" t="s">
        <v>4</v>
      </c>
      <c r="R108" s="1" t="s">
        <v>11</v>
      </c>
      <c r="S108" s="1"/>
      <c r="T108" s="1"/>
      <c r="U108" s="1"/>
      <c r="V108" s="1"/>
      <c r="W108" s="1"/>
      <c r="X108" s="6"/>
    </row>
    <row r="109" spans="1:24" x14ac:dyDescent="0.15">
      <c r="B109" s="1" t="s">
        <v>2</v>
      </c>
      <c r="C109" s="1">
        <v>30</v>
      </c>
      <c r="D109" s="1">
        <v>36</v>
      </c>
      <c r="E109" s="1"/>
      <c r="F109" s="1"/>
      <c r="G109" s="1"/>
      <c r="H109" s="1"/>
      <c r="I109" s="1"/>
      <c r="J109" s="6"/>
      <c r="O109" s="1" t="s">
        <v>2</v>
      </c>
      <c r="P109" s="41" t="s">
        <v>5</v>
      </c>
      <c r="Q109" s="42"/>
      <c r="R109" s="42"/>
      <c r="S109" s="42"/>
      <c r="T109" s="42"/>
      <c r="U109" s="42"/>
      <c r="V109" s="42"/>
      <c r="W109" s="43"/>
    </row>
    <row r="110" spans="1:24" x14ac:dyDescent="0.15">
      <c r="B110" s="1" t="s">
        <v>0</v>
      </c>
      <c r="C110" s="38" t="s">
        <v>3</v>
      </c>
      <c r="D110" s="39"/>
      <c r="E110" s="39"/>
      <c r="F110" s="39"/>
      <c r="G110" s="39"/>
      <c r="H110" s="39"/>
      <c r="I110" s="39"/>
      <c r="J110" s="40"/>
      <c r="P110" s="2">
        <v>24</v>
      </c>
      <c r="Q110" s="1">
        <v>30</v>
      </c>
      <c r="R110" s="1">
        <v>36</v>
      </c>
    </row>
    <row r="111" spans="1:24" x14ac:dyDescent="0.15">
      <c r="B111" s="1" t="s">
        <v>21</v>
      </c>
      <c r="C111" s="1">
        <v>0.74399999999999999</v>
      </c>
      <c r="D111" s="1">
        <v>0.81200000000000006</v>
      </c>
      <c r="E111" s="1"/>
      <c r="F111" s="1"/>
      <c r="G111" s="1"/>
      <c r="H111" s="1"/>
      <c r="I111" s="1"/>
      <c r="J111" s="1"/>
      <c r="O111" s="1" t="s">
        <v>21</v>
      </c>
      <c r="P111" s="9">
        <v>13020000.000000002</v>
      </c>
      <c r="Q111" s="3">
        <f t="shared" ref="Q111:R113" si="19">C111/(0.00000005)</f>
        <v>14880000</v>
      </c>
      <c r="R111" s="3">
        <f t="shared" si="19"/>
        <v>16240000.000000002</v>
      </c>
      <c r="S111" s="1"/>
      <c r="T111" s="1"/>
      <c r="U111" s="1"/>
      <c r="V111" s="1"/>
      <c r="W111" s="1"/>
      <c r="X111" s="1"/>
    </row>
    <row r="112" spans="1:24" x14ac:dyDescent="0.15">
      <c r="B112" s="1" t="s">
        <v>16</v>
      </c>
      <c r="C112" s="1">
        <v>0.69299999999999995</v>
      </c>
      <c r="D112" s="1">
        <v>0.74</v>
      </c>
      <c r="E112" s="1"/>
      <c r="F112" s="1"/>
      <c r="G112" s="1"/>
      <c r="H112" s="1"/>
      <c r="I112" s="1"/>
      <c r="J112" s="1"/>
      <c r="O112" s="1" t="s">
        <v>16</v>
      </c>
      <c r="P112" s="9">
        <v>10400000</v>
      </c>
      <c r="Q112" s="3">
        <f t="shared" si="19"/>
        <v>13860000</v>
      </c>
      <c r="R112" s="3">
        <f t="shared" si="19"/>
        <v>14800000</v>
      </c>
      <c r="S112" s="1"/>
      <c r="T112" s="1"/>
      <c r="U112" s="1"/>
      <c r="V112" s="1"/>
      <c r="W112" s="1"/>
      <c r="X112" s="1"/>
    </row>
    <row r="113" spans="2:24" x14ac:dyDescent="0.15">
      <c r="B113" s="1" t="s">
        <v>22</v>
      </c>
      <c r="C113" s="1">
        <v>0.182</v>
      </c>
      <c r="D113" s="1">
        <v>0.182</v>
      </c>
      <c r="E113" s="1"/>
      <c r="F113" s="1"/>
      <c r="G113" s="1"/>
      <c r="H113" s="1"/>
      <c r="I113" s="1"/>
      <c r="J113" s="1"/>
      <c r="O113" s="1" t="s">
        <v>22</v>
      </c>
      <c r="P113" s="9">
        <v>2660000</v>
      </c>
      <c r="Q113" s="3">
        <f t="shared" si="19"/>
        <v>3640000</v>
      </c>
      <c r="R113" s="3">
        <f t="shared" si="19"/>
        <v>3640000</v>
      </c>
      <c r="S113" s="1"/>
      <c r="T113" s="1"/>
      <c r="U113" s="1"/>
      <c r="V113" s="1"/>
      <c r="W113" s="1"/>
      <c r="X113" s="1"/>
    </row>
    <row r="114" spans="2:24" x14ac:dyDescent="0.15">
      <c r="B114" s="1"/>
      <c r="C114" s="1"/>
      <c r="D114" s="1"/>
      <c r="E114" s="1"/>
      <c r="F114" s="1"/>
      <c r="G114" s="1"/>
      <c r="H114" s="1"/>
      <c r="I114" s="1"/>
      <c r="J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4" x14ac:dyDescent="0.15">
      <c r="B115" s="1"/>
      <c r="C115" s="1"/>
      <c r="D115" s="1"/>
      <c r="E115" s="1"/>
      <c r="F115" s="1"/>
      <c r="G115" s="1"/>
      <c r="H115" s="1"/>
      <c r="I115" s="1"/>
      <c r="J115" s="1"/>
      <c r="O115" s="1"/>
      <c r="P115" s="1"/>
      <c r="Q115" s="1"/>
      <c r="R115" s="1"/>
      <c r="S115" s="1"/>
      <c r="T115" s="1"/>
      <c r="U115" s="1"/>
      <c r="V115" s="1"/>
      <c r="W115" s="1"/>
    </row>
    <row r="117" spans="2:24" x14ac:dyDescent="0.15">
      <c r="B117" t="s">
        <v>20</v>
      </c>
      <c r="O117" t="s">
        <v>20</v>
      </c>
    </row>
  </sheetData>
  <mergeCells count="10">
    <mergeCell ref="C110:J110"/>
    <mergeCell ref="O78:Y78"/>
    <mergeCell ref="P97:W97"/>
    <mergeCell ref="P109:W109"/>
    <mergeCell ref="B63:L63"/>
    <mergeCell ref="B79:L79"/>
    <mergeCell ref="C98:J98"/>
    <mergeCell ref="B15:O15"/>
    <mergeCell ref="B37:O37"/>
    <mergeCell ref="O62:Y62"/>
  </mergeCells>
  <phoneticPr fontId="1" type="noConversion"/>
  <pageMargins left="0.75" right="0.75" top="1" bottom="1" header="0.5" footer="0.5"/>
  <pageSetup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workbookViewId="0">
      <selection activeCell="F13" sqref="F13"/>
    </sheetView>
  </sheetViews>
  <sheetFormatPr baseColWidth="10" defaultRowHeight="13" x14ac:dyDescent="0.15"/>
  <cols>
    <col min="2" max="2" width="14" customWidth="1"/>
  </cols>
  <sheetData>
    <row r="1" spans="1:11" ht="16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6" customHeight="1" x14ac:dyDescent="0.2">
      <c r="A2" s="30"/>
      <c r="B2" s="32" t="s">
        <v>61</v>
      </c>
      <c r="C2" s="32" t="s">
        <v>55</v>
      </c>
      <c r="D2" s="32" t="s">
        <v>36</v>
      </c>
      <c r="E2" s="32" t="s">
        <v>62</v>
      </c>
      <c r="F2" s="31"/>
      <c r="G2" s="30"/>
      <c r="H2" s="30"/>
      <c r="I2" s="30"/>
      <c r="J2" s="30"/>
      <c r="K2" s="30"/>
    </row>
    <row r="3" spans="1:11" ht="20" customHeight="1" x14ac:dyDescent="0.2">
      <c r="A3" s="30"/>
      <c r="B3" s="32" t="s">
        <v>63</v>
      </c>
      <c r="C3" s="31">
        <v>0.3</v>
      </c>
      <c r="D3" s="31">
        <v>0.4</v>
      </c>
      <c r="E3" s="31">
        <v>0.38</v>
      </c>
      <c r="F3" s="31"/>
      <c r="G3" s="30"/>
      <c r="H3" s="30"/>
      <c r="I3" s="30"/>
      <c r="J3" s="30"/>
      <c r="K3" s="30"/>
    </row>
    <row r="4" spans="1:11" ht="20" customHeight="1" x14ac:dyDescent="0.2">
      <c r="A4" s="30"/>
      <c r="B4" s="32" t="s">
        <v>64</v>
      </c>
      <c r="C4" s="31">
        <v>0.4</v>
      </c>
      <c r="D4" s="31">
        <v>0.6</v>
      </c>
      <c r="E4" s="31">
        <v>0.63</v>
      </c>
      <c r="F4" s="31"/>
      <c r="G4" s="30"/>
      <c r="H4" s="30"/>
      <c r="I4" s="30"/>
      <c r="J4" s="30"/>
      <c r="K4" s="30"/>
    </row>
    <row r="5" spans="1:11" ht="24" customHeight="1" x14ac:dyDescent="0.2">
      <c r="A5" s="30"/>
      <c r="B5" s="32" t="s">
        <v>65</v>
      </c>
      <c r="C5" s="31">
        <v>0.5</v>
      </c>
      <c r="D5" s="31">
        <v>0.8</v>
      </c>
      <c r="E5" s="31">
        <v>0.75</v>
      </c>
      <c r="F5" s="31"/>
      <c r="G5" s="30"/>
      <c r="H5" s="30"/>
      <c r="I5" s="30"/>
      <c r="J5" s="30"/>
      <c r="K5" s="30"/>
    </row>
    <row r="6" spans="1:11" ht="16" x14ac:dyDescent="0.2">
      <c r="A6" s="30"/>
      <c r="B6" s="31"/>
      <c r="C6" s="31"/>
      <c r="D6" s="31"/>
      <c r="E6" s="31"/>
      <c r="F6" s="31"/>
      <c r="G6" s="30"/>
      <c r="H6" s="30"/>
      <c r="I6" s="30"/>
      <c r="J6" s="30"/>
      <c r="K6" s="30"/>
    </row>
    <row r="7" spans="1:11" ht="16" x14ac:dyDescent="0.2">
      <c r="A7" s="30"/>
      <c r="B7" s="31"/>
      <c r="C7" s="31"/>
      <c r="D7" s="31"/>
      <c r="E7" s="31"/>
      <c r="F7" s="31"/>
      <c r="G7" s="30"/>
      <c r="H7" s="30"/>
      <c r="I7" s="30"/>
      <c r="J7" s="30"/>
      <c r="K7" s="30"/>
    </row>
    <row r="8" spans="1:11" ht="16" x14ac:dyDescent="0.2">
      <c r="A8" s="30"/>
      <c r="B8" s="31"/>
      <c r="C8" s="31"/>
      <c r="D8" s="31"/>
      <c r="E8" s="31"/>
      <c r="F8" s="31"/>
      <c r="G8" s="30"/>
      <c r="H8" s="30"/>
      <c r="I8" s="30"/>
      <c r="J8" s="30"/>
      <c r="K8" s="30"/>
    </row>
    <row r="9" spans="1:11" ht="16" x14ac:dyDescent="0.2">
      <c r="A9" s="30"/>
      <c r="B9" s="31"/>
      <c r="C9" s="31"/>
      <c r="D9" s="31"/>
      <c r="E9" s="31"/>
      <c r="F9" s="31"/>
      <c r="G9" s="30"/>
      <c r="H9" s="30"/>
      <c r="I9" s="30"/>
      <c r="J9" s="30"/>
      <c r="K9" s="30"/>
    </row>
    <row r="10" spans="1:11" ht="16" x14ac:dyDescent="0.2">
      <c r="A10" s="30"/>
      <c r="B10" s="31"/>
      <c r="C10" s="31"/>
      <c r="D10" s="31"/>
      <c r="E10" s="31"/>
      <c r="F10" s="31"/>
      <c r="G10" s="30"/>
      <c r="H10" s="30"/>
      <c r="I10" s="30"/>
      <c r="J10" s="30"/>
      <c r="K10" s="30"/>
    </row>
    <row r="11" spans="1:11" ht="16" x14ac:dyDescent="0.2">
      <c r="A11" s="30"/>
      <c r="B11" s="31"/>
      <c r="C11" s="31"/>
      <c r="D11" s="31"/>
      <c r="E11" s="31"/>
      <c r="F11" s="31"/>
      <c r="G11" s="30"/>
      <c r="H11" s="30"/>
      <c r="I11" s="30"/>
      <c r="J11" s="30"/>
      <c r="K11" s="30"/>
    </row>
    <row r="12" spans="1:11" ht="16" x14ac:dyDescent="0.2">
      <c r="A12" s="30"/>
      <c r="B12" s="31"/>
      <c r="C12" s="31"/>
      <c r="D12" s="31"/>
      <c r="E12" s="31"/>
      <c r="F12" s="31"/>
      <c r="G12" s="30"/>
      <c r="H12" s="30"/>
      <c r="I12" s="30"/>
      <c r="J12" s="30"/>
      <c r="K12" s="30"/>
    </row>
    <row r="13" spans="1:11" ht="16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6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6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6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6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6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6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6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6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6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6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6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6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6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6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6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6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6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6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6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BHA Growth Curve</vt:lpstr>
      <vt:lpstr>BHT Growth Curve</vt:lpstr>
      <vt:lpstr>BPA Growth Curve</vt:lpstr>
      <vt:lpstr>IC Values</vt:lpstr>
    </vt:vector>
  </TitlesOfParts>
  <Company>The Claremont 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cellbio</dc:creator>
  <cp:lastModifiedBy>Tang,  Zhaohua Irene</cp:lastModifiedBy>
  <cp:lastPrinted>2010-06-10T23:57:10Z</cp:lastPrinted>
  <dcterms:created xsi:type="dcterms:W3CDTF">2010-06-09T16:34:25Z</dcterms:created>
  <dcterms:modified xsi:type="dcterms:W3CDTF">2018-08-07T13:59:16Z</dcterms:modified>
</cp:coreProperties>
</file>