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ri79/Documents/li/gamma_vs_ionbeam/論文/frontiers in plant science 投稿/"/>
    </mc:Choice>
  </mc:AlternateContent>
  <bookViews>
    <workbookView xWindow="1500" yWindow="1420" windowWidth="23760" windowHeight="11980" tabRatio="500"/>
  </bookViews>
  <sheets>
    <sheet name="zygosity" sheetId="2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" i="2" l="1"/>
  <c r="M8" i="2"/>
  <c r="N7" i="2"/>
  <c r="N8" i="2"/>
  <c r="O7" i="2"/>
  <c r="O8" i="2"/>
  <c r="P7" i="2"/>
  <c r="P8" i="2"/>
  <c r="Q7" i="2"/>
  <c r="Q8" i="2"/>
  <c r="R7" i="2"/>
  <c r="R8" i="2"/>
  <c r="L7" i="2"/>
  <c r="L8" i="2"/>
  <c r="D7" i="2"/>
  <c r="D8" i="2"/>
  <c r="E7" i="2"/>
  <c r="E8" i="2"/>
  <c r="F7" i="2"/>
  <c r="F8" i="2"/>
  <c r="G7" i="2"/>
  <c r="G8" i="2"/>
  <c r="H7" i="2"/>
  <c r="H8" i="2"/>
  <c r="I7" i="2"/>
  <c r="I8" i="2"/>
  <c r="C7" i="2"/>
  <c r="C8" i="2"/>
  <c r="C9" i="2"/>
  <c r="R9" i="2"/>
  <c r="Q9" i="2"/>
  <c r="P9" i="2"/>
  <c r="O9" i="2"/>
  <c r="N9" i="2"/>
  <c r="M9" i="2"/>
  <c r="L9" i="2"/>
  <c r="I9" i="2"/>
  <c r="H9" i="2"/>
  <c r="G9" i="2"/>
  <c r="F9" i="2"/>
  <c r="E9" i="2"/>
  <c r="D9" i="2"/>
</calcChain>
</file>

<file path=xl/sharedStrings.xml><?xml version="1.0" encoding="utf-8"?>
<sst xmlns="http://schemas.openxmlformats.org/spreadsheetml/2006/main" count="64" uniqueCount="59">
  <si>
    <t>HTM_I218</t>
  </si>
  <si>
    <t>HTM_I223</t>
  </si>
  <si>
    <t>HTM_I224</t>
  </si>
  <si>
    <t>HTM_I226</t>
  </si>
  <si>
    <t>HTM_I227</t>
  </si>
  <si>
    <t>HTM_G347</t>
    <phoneticPr fontId="1"/>
  </si>
  <si>
    <t>HTM_G348</t>
    <phoneticPr fontId="1"/>
  </si>
  <si>
    <t>HTM_G349</t>
    <phoneticPr fontId="1"/>
  </si>
  <si>
    <t>HTM_G351</t>
    <phoneticPr fontId="1"/>
  </si>
  <si>
    <t>HTM_G353</t>
    <phoneticPr fontId="1"/>
  </si>
  <si>
    <t>HTM_G354</t>
    <phoneticPr fontId="1"/>
  </si>
  <si>
    <t>HTM_G355</t>
    <phoneticPr fontId="1"/>
  </si>
  <si>
    <t>HTM-I257</t>
    <phoneticPr fontId="1"/>
  </si>
  <si>
    <t>Hetero</t>
    <phoneticPr fontId="1"/>
  </si>
  <si>
    <t>Homo</t>
    <phoneticPr fontId="1"/>
  </si>
  <si>
    <t>HTM_I154</t>
    <phoneticPr fontId="1"/>
  </si>
  <si>
    <t>Average</t>
    <phoneticPr fontId="1"/>
  </si>
  <si>
    <t>M1</t>
    <phoneticPr fontId="1"/>
  </si>
  <si>
    <t>M2</t>
    <phoneticPr fontId="1"/>
  </si>
  <si>
    <t>total</t>
    <phoneticPr fontId="1"/>
  </si>
  <si>
    <t>Hom</t>
    <phoneticPr fontId="1"/>
  </si>
  <si>
    <t>n/4</t>
    <phoneticPr fontId="1"/>
  </si>
  <si>
    <t>n/4+n/8</t>
    <phoneticPr fontId="1"/>
  </si>
  <si>
    <t>n/4+n/8+n/16</t>
    <phoneticPr fontId="1"/>
  </si>
  <si>
    <t>n/4+n/8+n/16+n/32</t>
    <phoneticPr fontId="1"/>
  </si>
  <si>
    <t>n</t>
    <phoneticPr fontId="1"/>
  </si>
  <si>
    <t>n/2</t>
    <phoneticPr fontId="1"/>
  </si>
  <si>
    <t>n/8</t>
    <phoneticPr fontId="1"/>
  </si>
  <si>
    <t>n/16</t>
    <phoneticPr fontId="1"/>
  </si>
  <si>
    <t>3✕n/4</t>
    <phoneticPr fontId="1"/>
  </si>
  <si>
    <t>5✕n/8</t>
    <phoneticPr fontId="1"/>
  </si>
  <si>
    <t>9✕n/16</t>
    <phoneticPr fontId="1"/>
  </si>
  <si>
    <t>17✕n/32</t>
    <phoneticPr fontId="1"/>
  </si>
  <si>
    <t>Homo ratio (%)</t>
    <phoneticPr fontId="1"/>
  </si>
  <si>
    <t>Gamma-ray irradiated mutant</t>
    <phoneticPr fontId="1"/>
  </si>
  <si>
    <t>M3</t>
    <phoneticPr fontId="1"/>
  </si>
  <si>
    <t>M4</t>
    <phoneticPr fontId="1"/>
  </si>
  <si>
    <t>M5</t>
    <phoneticPr fontId="1"/>
  </si>
  <si>
    <t>C-ion beam irradiated mutant</t>
    <phoneticPr fontId="1"/>
  </si>
  <si>
    <t xml:space="preserve"> * based on the following table </t>
    <phoneticPr fontId="1"/>
  </si>
  <si>
    <t>Zygosity</t>
    <phoneticPr fontId="1"/>
  </si>
  <si>
    <t>Estimation of the number of mutations in different generations.</t>
    <phoneticPr fontId="1"/>
  </si>
  <si>
    <t>Generation</t>
    <phoneticPr fontId="1"/>
  </si>
  <si>
    <t>10.7 ± 4.2</t>
    <phoneticPr fontId="1"/>
  </si>
  <si>
    <t>69.9 ± 6.5</t>
    <phoneticPr fontId="1"/>
  </si>
  <si>
    <t>49.6 ± 8.7</t>
    <phoneticPr fontId="1"/>
  </si>
  <si>
    <t>13.0 ± 3.6</t>
    <phoneticPr fontId="1"/>
  </si>
  <si>
    <t>79.2 ± 4.7</t>
    <phoneticPr fontId="1"/>
  </si>
  <si>
    <t>79.3 ± 13.9</t>
    <phoneticPr fontId="1"/>
  </si>
  <si>
    <t>86.7  ± 5.2</t>
    <phoneticPr fontId="1"/>
  </si>
  <si>
    <t>93.9 ± 8.7</t>
    <phoneticPr fontId="1"/>
  </si>
  <si>
    <t>66.1 ± 11.6</t>
    <phoneticPr fontId="1"/>
  </si>
  <si>
    <r>
      <t>Estimated mutation rate at M</t>
    </r>
    <r>
      <rPr>
        <vertAlign val="subscript"/>
        <sz val="12"/>
        <color theme="1"/>
        <rFont val="Times New Roman"/>
      </rPr>
      <t>2</t>
    </r>
    <r>
      <rPr>
        <sz val="12"/>
        <color theme="1"/>
        <rFont val="Times New Roman"/>
      </rPr>
      <t xml:space="preserve"> generation (×10</t>
    </r>
    <r>
      <rPr>
        <vertAlign val="superscript"/>
        <sz val="12"/>
        <color theme="1"/>
        <rFont val="Times New Roman"/>
      </rPr>
      <t>-8</t>
    </r>
    <r>
      <rPr>
        <sz val="12"/>
        <color theme="1"/>
        <rFont val="Times New Roman"/>
      </rPr>
      <t>/bp)</t>
    </r>
    <phoneticPr fontId="1"/>
  </si>
  <si>
    <t>112.7 ± 10.4</t>
    <phoneticPr fontId="1"/>
  </si>
  <si>
    <t>32.1 ± 3.0</t>
    <phoneticPr fontId="1"/>
  </si>
  <si>
    <t>23.5 ± 4.0</t>
    <phoneticPr fontId="1"/>
  </si>
  <si>
    <r>
      <t>Estimated total number of mutations at M</t>
    </r>
    <r>
      <rPr>
        <vertAlign val="subscript"/>
        <sz val="12"/>
        <color theme="1"/>
        <rFont val="Times New Roman"/>
      </rPr>
      <t>2</t>
    </r>
    <r>
      <rPr>
        <sz val="12"/>
        <color theme="1"/>
        <rFont val="Times New Roman"/>
      </rPr>
      <t xml:space="preserve"> generation*</t>
    </r>
    <phoneticPr fontId="1"/>
  </si>
  <si>
    <r>
      <t>Estimated total number of mutations at M</t>
    </r>
    <r>
      <rPr>
        <vertAlign val="subscript"/>
        <sz val="12"/>
        <color theme="1"/>
        <rFont val="Times New Roman"/>
      </rPr>
      <t>3</t>
    </r>
    <r>
      <rPr>
        <sz val="12"/>
        <color theme="1"/>
        <rFont val="Times New Roman"/>
      </rPr>
      <t xml:space="preserve"> generation*</t>
    </r>
    <phoneticPr fontId="1"/>
  </si>
  <si>
    <t>Table S6. Zygosity of identified mutations in M5 mutant lines and the predicted total number of mutations from M1 to M3 generation.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</si>
</sst>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 x14ac:knownFonts="1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2"/>
      <color theme="1"/>
      <name val="Times New Roman"/>
    </font>
    <font>
      <sz val="9"/>
      <color theme="1"/>
      <name val="Times New Roman"/>
    </font>
    <font>
      <sz val="9"/>
      <color theme="1"/>
      <name val="Yu Gothic"/>
      <family val="2"/>
      <charset val="128"/>
      <scheme val="minor"/>
    </font>
    <font>
      <vertAlign val="subscript"/>
      <sz val="12"/>
      <color theme="1"/>
      <name val="Times New Roman"/>
    </font>
    <font>
      <vertAlign val="superscript"/>
      <sz val="12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2" tint="-0.249977111117893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center"/>
    </xf>
    <xf numFmtId="0" fontId="2" fillId="0" borderId="0" xfId="0" applyFont="1"/>
    <xf numFmtId="0" fontId="2" fillId="2" borderId="0" xfId="0" applyFont="1" applyFill="1"/>
    <xf numFmtId="0" fontId="2" fillId="2" borderId="3" xfId="0" applyFont="1" applyFill="1" applyBorder="1" applyAlignment="1">
      <alignment horizontal="center"/>
    </xf>
    <xf numFmtId="0" fontId="2" fillId="0" borderId="0" xfId="0" applyFont="1" applyBorder="1"/>
    <xf numFmtId="0" fontId="2" fillId="2" borderId="0" xfId="0" applyFont="1" applyFill="1" applyAlignment="1">
      <alignment horizontal="center"/>
    </xf>
    <xf numFmtId="176" fontId="2" fillId="2" borderId="0" xfId="0" applyNumberFormat="1" applyFont="1" applyFill="1" applyAlignment="1">
      <alignment horizontal="center"/>
    </xf>
    <xf numFmtId="176" fontId="2" fillId="2" borderId="4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176" fontId="2" fillId="2" borderId="1" xfId="0" applyNumberFormat="1" applyFont="1" applyFill="1" applyBorder="1" applyAlignment="1">
      <alignment horizontal="center"/>
    </xf>
    <xf numFmtId="176" fontId="2" fillId="0" borderId="0" xfId="0" applyNumberFormat="1" applyFo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zoomScale="109" zoomScaleNormal="109" zoomScalePageLayoutView="109" workbookViewId="0">
      <selection activeCell="A2" sqref="A2:A3"/>
    </sheetView>
  </sheetViews>
  <sheetFormatPr baseColWidth="12" defaultRowHeight="16" x14ac:dyDescent="0.2"/>
  <cols>
    <col min="1" max="1" width="22.42578125" style="9" customWidth="1"/>
    <col min="2" max="2" width="1.7109375" style="9" customWidth="1"/>
    <col min="3" max="10" width="9.42578125" style="9" customWidth="1"/>
    <col min="11" max="11" width="3" style="9" customWidth="1"/>
    <col min="12" max="19" width="9.42578125" style="9" customWidth="1"/>
    <col min="20" max="16384" width="12.7109375" style="9"/>
  </cols>
  <sheetData>
    <row r="1" spans="1:19" x14ac:dyDescent="0.2">
      <c r="A1" s="8" t="s">
        <v>58</v>
      </c>
      <c r="B1" s="8"/>
      <c r="C1" s="10"/>
      <c r="D1" s="10"/>
      <c r="E1" s="10"/>
      <c r="F1" s="10"/>
      <c r="G1" s="10"/>
      <c r="H1" s="10"/>
      <c r="I1" s="10"/>
      <c r="J1" s="10"/>
    </row>
    <row r="2" spans="1:19" s="12" customFormat="1" x14ac:dyDescent="0.2">
      <c r="A2" s="26" t="s">
        <v>40</v>
      </c>
      <c r="B2" s="4"/>
      <c r="C2" s="25" t="s">
        <v>34</v>
      </c>
      <c r="D2" s="25"/>
      <c r="E2" s="25"/>
      <c r="F2" s="25"/>
      <c r="G2" s="25"/>
      <c r="H2" s="25"/>
      <c r="I2" s="25"/>
      <c r="J2" s="25"/>
      <c r="K2" s="11"/>
      <c r="L2" s="25" t="s">
        <v>38</v>
      </c>
      <c r="M2" s="25"/>
      <c r="N2" s="25"/>
      <c r="O2" s="25"/>
      <c r="P2" s="25"/>
      <c r="Q2" s="25"/>
      <c r="R2" s="25"/>
      <c r="S2" s="25"/>
    </row>
    <row r="3" spans="1:19" s="12" customFormat="1" x14ac:dyDescent="0.2">
      <c r="A3" s="27"/>
      <c r="B3" s="2"/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16</v>
      </c>
      <c r="K3" s="2"/>
      <c r="L3" s="2" t="s">
        <v>15</v>
      </c>
      <c r="M3" s="2" t="s">
        <v>0</v>
      </c>
      <c r="N3" s="2" t="s">
        <v>1</v>
      </c>
      <c r="O3" s="2" t="s">
        <v>2</v>
      </c>
      <c r="P3" s="2" t="s">
        <v>3</v>
      </c>
      <c r="Q3" s="2" t="s">
        <v>4</v>
      </c>
      <c r="R3" s="2" t="s">
        <v>12</v>
      </c>
      <c r="S3" s="2" t="s">
        <v>16</v>
      </c>
    </row>
    <row r="4" spans="1:19" x14ac:dyDescent="0.2">
      <c r="A4" s="1" t="s">
        <v>14</v>
      </c>
      <c r="B4" s="1"/>
      <c r="C4" s="13">
        <v>73</v>
      </c>
      <c r="D4" s="13">
        <v>72</v>
      </c>
      <c r="E4" s="13">
        <v>83</v>
      </c>
      <c r="F4" s="13">
        <v>70</v>
      </c>
      <c r="G4" s="13">
        <v>64</v>
      </c>
      <c r="H4" s="13">
        <v>70</v>
      </c>
      <c r="I4" s="13">
        <v>61</v>
      </c>
      <c r="J4" s="14" t="s">
        <v>44</v>
      </c>
      <c r="K4" s="1"/>
      <c r="L4" s="13">
        <v>51</v>
      </c>
      <c r="M4" s="13">
        <v>55</v>
      </c>
      <c r="N4" s="13">
        <v>67</v>
      </c>
      <c r="O4" s="13">
        <v>41</v>
      </c>
      <c r="P4" s="13">
        <v>50</v>
      </c>
      <c r="Q4" s="13">
        <v>57</v>
      </c>
      <c r="R4" s="13">
        <v>40</v>
      </c>
      <c r="S4" s="14" t="s">
        <v>45</v>
      </c>
    </row>
    <row r="5" spans="1:19" x14ac:dyDescent="0.2">
      <c r="A5" s="1" t="s">
        <v>13</v>
      </c>
      <c r="B5" s="1"/>
      <c r="C5" s="13">
        <v>15</v>
      </c>
      <c r="D5" s="13">
        <v>9</v>
      </c>
      <c r="E5" s="13">
        <v>6</v>
      </c>
      <c r="F5" s="13">
        <v>4</v>
      </c>
      <c r="G5" s="13">
        <v>12</v>
      </c>
      <c r="H5" s="13">
        <v>13</v>
      </c>
      <c r="I5" s="13">
        <v>16</v>
      </c>
      <c r="J5" s="14" t="s">
        <v>43</v>
      </c>
      <c r="K5" s="1"/>
      <c r="L5" s="13">
        <v>12</v>
      </c>
      <c r="M5" s="13">
        <v>12</v>
      </c>
      <c r="N5" s="13">
        <v>18</v>
      </c>
      <c r="O5" s="13">
        <v>12</v>
      </c>
      <c r="P5" s="13">
        <v>18</v>
      </c>
      <c r="Q5" s="13">
        <v>7</v>
      </c>
      <c r="R5" s="13">
        <v>12</v>
      </c>
      <c r="S5" s="14" t="s">
        <v>46</v>
      </c>
    </row>
    <row r="6" spans="1:19" x14ac:dyDescent="0.2">
      <c r="A6" s="5" t="s">
        <v>33</v>
      </c>
      <c r="B6" s="5"/>
      <c r="C6" s="5">
        <v>82.6</v>
      </c>
      <c r="D6" s="5">
        <v>88.9</v>
      </c>
      <c r="E6" s="5">
        <v>93.3</v>
      </c>
      <c r="F6" s="5">
        <v>94.4</v>
      </c>
      <c r="G6" s="5">
        <v>84.2</v>
      </c>
      <c r="H6" s="5">
        <v>84.3</v>
      </c>
      <c r="I6" s="5">
        <v>79.2</v>
      </c>
      <c r="J6" s="5" t="s">
        <v>49</v>
      </c>
      <c r="K6" s="5"/>
      <c r="L6" s="5">
        <v>80.3</v>
      </c>
      <c r="M6" s="5">
        <v>81.3</v>
      </c>
      <c r="N6" s="5">
        <v>77.5</v>
      </c>
      <c r="O6" s="5">
        <v>76.5</v>
      </c>
      <c r="P6" s="5">
        <v>73.099999999999994</v>
      </c>
      <c r="Q6" s="5">
        <v>88.9</v>
      </c>
      <c r="R6" s="5">
        <v>76.900000000000006</v>
      </c>
      <c r="S6" s="15" t="s">
        <v>47</v>
      </c>
    </row>
    <row r="7" spans="1:19" ht="34" x14ac:dyDescent="0.25">
      <c r="A7" s="22" t="s">
        <v>56</v>
      </c>
      <c r="B7" s="1"/>
      <c r="C7" s="1">
        <f t="shared" ref="C7:I7" si="0">ROUND(3*(C4*32/15)/4,1)</f>
        <v>116.8</v>
      </c>
      <c r="D7" s="1">
        <f t="shared" si="0"/>
        <v>115.2</v>
      </c>
      <c r="E7" s="1">
        <f t="shared" si="0"/>
        <v>132.80000000000001</v>
      </c>
      <c r="F7" s="21">
        <f t="shared" si="0"/>
        <v>112</v>
      </c>
      <c r="G7" s="1">
        <f t="shared" si="0"/>
        <v>102.4</v>
      </c>
      <c r="H7" s="21">
        <f t="shared" si="0"/>
        <v>112</v>
      </c>
      <c r="I7" s="1">
        <f t="shared" si="0"/>
        <v>97.6</v>
      </c>
      <c r="J7" s="21" t="s">
        <v>53</v>
      </c>
      <c r="K7" s="1"/>
      <c r="L7" s="1">
        <f t="shared" ref="L7:R7" si="1">ROUND(3*(L4*32/15)/4,1)</f>
        <v>81.599999999999994</v>
      </c>
      <c r="M7" s="21">
        <f t="shared" si="1"/>
        <v>88</v>
      </c>
      <c r="N7" s="1">
        <f t="shared" si="1"/>
        <v>107.2</v>
      </c>
      <c r="O7" s="1">
        <f t="shared" si="1"/>
        <v>65.599999999999994</v>
      </c>
      <c r="P7" s="21">
        <f t="shared" si="1"/>
        <v>80</v>
      </c>
      <c r="Q7" s="1">
        <f t="shared" si="1"/>
        <v>91.2</v>
      </c>
      <c r="R7" s="21">
        <f t="shared" si="1"/>
        <v>64</v>
      </c>
      <c r="S7" s="1" t="s">
        <v>48</v>
      </c>
    </row>
    <row r="8" spans="1:19" ht="36" x14ac:dyDescent="0.2">
      <c r="A8" s="22" t="s">
        <v>52</v>
      </c>
      <c r="B8" s="1"/>
      <c r="C8" s="21">
        <f>C7/351.4*100</f>
        <v>33.238474672737624</v>
      </c>
      <c r="D8" s="21">
        <f t="shared" ref="D8:I8" si="2">D7/351.4*100</f>
        <v>32.783153101878206</v>
      </c>
      <c r="E8" s="21">
        <f t="shared" si="2"/>
        <v>37.791690381331819</v>
      </c>
      <c r="F8" s="21">
        <f t="shared" si="2"/>
        <v>31.872509960159363</v>
      </c>
      <c r="G8" s="21">
        <f t="shared" si="2"/>
        <v>29.140580535002847</v>
      </c>
      <c r="H8" s="21">
        <f t="shared" si="2"/>
        <v>31.872509960159363</v>
      </c>
      <c r="I8" s="21">
        <f t="shared" si="2"/>
        <v>27.774615822424586</v>
      </c>
      <c r="J8" s="21" t="s">
        <v>54</v>
      </c>
      <c r="K8" s="1"/>
      <c r="L8" s="21">
        <f t="shared" ref="L8" si="3">L7/351.4*100</f>
        <v>23.221400113830391</v>
      </c>
      <c r="M8" s="21">
        <f t="shared" ref="M8" si="4">M7/351.4*100</f>
        <v>25.042686397268071</v>
      </c>
      <c r="N8" s="21">
        <f t="shared" ref="N8" si="5">N7/351.4*100</f>
        <v>30.506545247581109</v>
      </c>
      <c r="O8" s="21">
        <f t="shared" ref="O8" si="6">O7/351.4*100</f>
        <v>18.6681844052362</v>
      </c>
      <c r="P8" s="21">
        <f t="shared" ref="P8" si="7">P7/351.4*100</f>
        <v>22.766078542970973</v>
      </c>
      <c r="Q8" s="21">
        <f t="shared" ref="Q8" si="8">Q7/351.4*100</f>
        <v>25.953329538986914</v>
      </c>
      <c r="R8" s="21">
        <f t="shared" ref="R8" si="9">R7/351.4*100</f>
        <v>18.212862834376782</v>
      </c>
      <c r="S8" s="21" t="s">
        <v>55</v>
      </c>
    </row>
    <row r="9" spans="1:19" ht="37" customHeight="1" x14ac:dyDescent="0.25">
      <c r="A9" s="6" t="s">
        <v>57</v>
      </c>
      <c r="B9" s="3"/>
      <c r="C9" s="2">
        <f>ROUND(5*(C4*32/15)/8,1)</f>
        <v>97.3</v>
      </c>
      <c r="D9" s="23">
        <f t="shared" ref="D9:I9" si="10">ROUND(5*(D4*32/15)/8,1)</f>
        <v>96</v>
      </c>
      <c r="E9" s="2">
        <f t="shared" si="10"/>
        <v>110.7</v>
      </c>
      <c r="F9" s="2">
        <f t="shared" si="10"/>
        <v>93.3</v>
      </c>
      <c r="G9" s="2">
        <f t="shared" si="10"/>
        <v>85.3</v>
      </c>
      <c r="H9" s="2">
        <f t="shared" si="10"/>
        <v>93.3</v>
      </c>
      <c r="I9" s="2">
        <f t="shared" si="10"/>
        <v>81.3</v>
      </c>
      <c r="J9" s="2" t="s">
        <v>50</v>
      </c>
      <c r="K9" s="2"/>
      <c r="L9" s="23">
        <f>ROUND(5*(L4*32/15)/8,1)</f>
        <v>68</v>
      </c>
      <c r="M9" s="2">
        <f t="shared" ref="M9:R9" si="11">ROUND(5*(M4*32/15)/8,1)</f>
        <v>73.3</v>
      </c>
      <c r="N9" s="2">
        <f t="shared" si="11"/>
        <v>89.3</v>
      </c>
      <c r="O9" s="2">
        <f t="shared" si="11"/>
        <v>54.7</v>
      </c>
      <c r="P9" s="2">
        <f t="shared" si="11"/>
        <v>66.7</v>
      </c>
      <c r="Q9" s="23">
        <f t="shared" si="11"/>
        <v>76</v>
      </c>
      <c r="R9" s="2">
        <f t="shared" si="11"/>
        <v>53.3</v>
      </c>
      <c r="S9" s="2" t="s">
        <v>51</v>
      </c>
    </row>
    <row r="10" spans="1:19" x14ac:dyDescent="0.2">
      <c r="A10" s="9" t="s">
        <v>39</v>
      </c>
    </row>
    <row r="11" spans="1:19" x14ac:dyDescent="0.2">
      <c r="A11" s="7" t="s">
        <v>41</v>
      </c>
    </row>
    <row r="12" spans="1:19" ht="20" x14ac:dyDescent="0.3">
      <c r="A12" s="28" t="s">
        <v>40</v>
      </c>
      <c r="B12" s="16"/>
      <c r="C12" s="30" t="s">
        <v>42</v>
      </c>
      <c r="D12" s="31"/>
      <c r="E12" s="31"/>
      <c r="F12" s="31"/>
      <c r="G12" s="31"/>
    </row>
    <row r="13" spans="1:19" x14ac:dyDescent="0.2">
      <c r="A13" s="29"/>
      <c r="B13" s="20"/>
      <c r="C13" s="17" t="s">
        <v>17</v>
      </c>
      <c r="D13" s="17" t="s">
        <v>18</v>
      </c>
      <c r="E13" s="17" t="s">
        <v>35</v>
      </c>
      <c r="F13" s="17" t="s">
        <v>36</v>
      </c>
      <c r="G13" s="17" t="s">
        <v>37</v>
      </c>
      <c r="J13" s="24"/>
      <c r="S13" s="24"/>
    </row>
    <row r="14" spans="1:19" x14ac:dyDescent="0.2">
      <c r="A14" s="18" t="s">
        <v>20</v>
      </c>
      <c r="B14" s="18"/>
      <c r="C14" s="18">
        <v>0</v>
      </c>
      <c r="D14" s="18" t="s">
        <v>21</v>
      </c>
      <c r="E14" s="18" t="s">
        <v>22</v>
      </c>
      <c r="F14" s="18" t="s">
        <v>23</v>
      </c>
      <c r="G14" s="19" t="s">
        <v>24</v>
      </c>
    </row>
    <row r="15" spans="1:19" x14ac:dyDescent="0.2">
      <c r="A15" s="18" t="s">
        <v>13</v>
      </c>
      <c r="B15" s="18"/>
      <c r="C15" s="18" t="s">
        <v>25</v>
      </c>
      <c r="D15" s="18" t="s">
        <v>26</v>
      </c>
      <c r="E15" s="18" t="s">
        <v>21</v>
      </c>
      <c r="F15" s="18" t="s">
        <v>27</v>
      </c>
      <c r="G15" s="18" t="s">
        <v>28</v>
      </c>
    </row>
    <row r="16" spans="1:19" x14ac:dyDescent="0.2">
      <c r="A16" s="20" t="s">
        <v>19</v>
      </c>
      <c r="B16" s="20"/>
      <c r="C16" s="20" t="s">
        <v>25</v>
      </c>
      <c r="D16" s="20" t="s">
        <v>29</v>
      </c>
      <c r="E16" s="20" t="s">
        <v>30</v>
      </c>
      <c r="F16" s="20" t="s">
        <v>31</v>
      </c>
      <c r="G16" s="20" t="s">
        <v>32</v>
      </c>
    </row>
  </sheetData>
  <mergeCells count="5">
    <mergeCell ref="C2:J2"/>
    <mergeCell ref="L2:S2"/>
    <mergeCell ref="A2:A3"/>
    <mergeCell ref="A12:A13"/>
    <mergeCell ref="C12:G12"/>
  </mergeCells>
  <phoneticPr fontId="1"/>
  <pageMargins left="0.70000000000000007" right="0.70000000000000007" top="0.75000000000000011" bottom="0.75000000000000011" header="0.30000000000000004" footer="0.30000000000000004"/>
  <pageSetup paperSize="9" scale="5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zygosity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cp:lastPrinted>2019-04-04T06:03:16Z</cp:lastPrinted>
  <dcterms:created xsi:type="dcterms:W3CDTF">2019-01-04T02:42:22Z</dcterms:created>
  <dcterms:modified xsi:type="dcterms:W3CDTF">2019-04-15T07:37:07Z</dcterms:modified>
</cp:coreProperties>
</file>