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PSG\PSG Plantenveredeling en Biodiversiteit\Sla\PhD Anne\Chapter 4 -TRD\Genetics\upload_final nov2018\"/>
    </mc:Choice>
  </mc:AlternateContent>
  <bookViews>
    <workbookView xWindow="0" yWindow="0" windowWidth="25200" windowHeight="11835" tabRatio="730"/>
  </bookViews>
  <sheets>
    <sheet name="Table S1" sheetId="14" r:id="rId1"/>
    <sheet name="Table S2" sheetId="16" r:id="rId2"/>
    <sheet name="Table S3" sheetId="18" r:id="rId3"/>
    <sheet name="Table S4" sheetId="9" r:id="rId4"/>
    <sheet name="Table S5" sheetId="3" r:id="rId5"/>
    <sheet name="Table S6" sheetId="17" r:id="rId6"/>
    <sheet name="Table S7" sheetId="10" r:id="rId7"/>
  </sheets>
  <externalReferences>
    <externalReference r:id="rId8"/>
  </externalReferences>
  <definedNames>
    <definedName name="Amount_Reactions">'[1]Order Form'!$I$24</definedName>
    <definedName name="First_Reaction_Row">[1]Validations!$D$33</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21" i="9" l="1"/>
  <c r="AT21" i="9"/>
  <c r="I21" i="9"/>
  <c r="L20" i="10"/>
  <c r="K20" i="10"/>
  <c r="X19" i="10"/>
  <c r="W19" i="10"/>
  <c r="V19" i="10"/>
  <c r="L18" i="10"/>
  <c r="K18" i="10"/>
  <c r="X17" i="10"/>
  <c r="W17" i="10"/>
  <c r="V17" i="10"/>
  <c r="L17" i="10"/>
  <c r="K17" i="10"/>
  <c r="X16" i="10"/>
  <c r="W16" i="10"/>
  <c r="V16" i="10"/>
  <c r="L16" i="10"/>
  <c r="K16" i="10"/>
  <c r="V27" i="9"/>
  <c r="W27" i="9"/>
  <c r="AF27" i="9"/>
  <c r="AG27" i="9"/>
  <c r="V17" i="9"/>
  <c r="W17" i="9"/>
  <c r="V19" i="9"/>
  <c r="W19" i="9"/>
  <c r="AF19" i="9"/>
  <c r="AG19" i="9"/>
  <c r="AT23" i="9"/>
  <c r="AU23" i="9"/>
  <c r="V24" i="9"/>
  <c r="W24" i="9"/>
  <c r="V25" i="9"/>
  <c r="W25" i="9"/>
  <c r="AF25" i="9"/>
  <c r="AG25" i="9"/>
  <c r="AT25" i="9"/>
  <c r="AU25" i="9"/>
  <c r="V28" i="9"/>
  <c r="W28" i="9"/>
  <c r="AF28" i="9"/>
  <c r="AG28" i="9"/>
  <c r="AT27" i="9"/>
  <c r="AU27" i="9"/>
  <c r="H19" i="3"/>
  <c r="H18" i="3"/>
  <c r="H17" i="3"/>
  <c r="J17" i="3"/>
  <c r="F17" i="3"/>
  <c r="E17" i="3"/>
  <c r="H16" i="3"/>
  <c r="H15" i="3"/>
  <c r="H14" i="3"/>
  <c r="J14" i="3"/>
  <c r="F14" i="3"/>
  <c r="E14" i="3"/>
  <c r="H13" i="3"/>
  <c r="J11" i="3"/>
  <c r="H12" i="3"/>
  <c r="H11" i="3"/>
  <c r="F11" i="3"/>
  <c r="E11" i="3"/>
  <c r="I17" i="3"/>
  <c r="M17" i="3"/>
  <c r="I11" i="3"/>
  <c r="M11" i="3"/>
  <c r="Z16" i="10"/>
  <c r="Y16" i="10"/>
  <c r="I14" i="3"/>
  <c r="Z17" i="10"/>
  <c r="Y17" i="10"/>
  <c r="Z19" i="10"/>
  <c r="Y19" i="10"/>
</calcChain>
</file>

<file path=xl/sharedStrings.xml><?xml version="1.0" encoding="utf-8"?>
<sst xmlns="http://schemas.openxmlformats.org/spreadsheetml/2006/main" count="2041" uniqueCount="1500">
  <si>
    <t>w</t>
  </si>
  <si>
    <t>c</t>
  </si>
  <si>
    <t>ww</t>
  </si>
  <si>
    <t>cw/wc</t>
  </si>
  <si>
    <t>cc</t>
  </si>
  <si>
    <t>Mendelian segregation</t>
  </si>
  <si>
    <t>* Bonferroni test</t>
  </si>
  <si>
    <t>SD: Standard Deviation</t>
  </si>
  <si>
    <t>n/a: not available</t>
  </si>
  <si>
    <t>All seeds</t>
  </si>
  <si>
    <t>100 seeds</t>
  </si>
  <si>
    <t>Total seed number</t>
  </si>
  <si>
    <t># Capitula/plant</t>
  </si>
  <si>
    <t>Genotype</t>
  </si>
  <si>
    <t>Plant nr</t>
  </si>
  <si>
    <t>Seed weight (g)</t>
  </si>
  <si>
    <t>Average</t>
  </si>
  <si>
    <t>SD</t>
  </si>
  <si>
    <t>Statistical group*</t>
  </si>
  <si>
    <t>Calculated</t>
  </si>
  <si>
    <t>L. saligna</t>
  </si>
  <si>
    <t>a</t>
  </si>
  <si>
    <t>F1</t>
  </si>
  <si>
    <t>b</t>
  </si>
  <si>
    <t>n/a</t>
  </si>
  <si>
    <t>L. sativa</t>
  </si>
  <si>
    <t># Seeds/capitulum</t>
  </si>
  <si>
    <t>marker</t>
  </si>
  <si>
    <t>LG</t>
  </si>
  <si>
    <t>Mb</t>
  </si>
  <si>
    <t>cM</t>
  </si>
  <si>
    <t>NL1260</t>
  </si>
  <si>
    <t>NL0514</t>
  </si>
  <si>
    <t>QGB14G14.yg.ab1_2</t>
  </si>
  <si>
    <t>QGA12B18.yg.ab1_2</t>
  </si>
  <si>
    <t>CLS_S3_7127</t>
  </si>
  <si>
    <t>NL0418</t>
  </si>
  <si>
    <t>LE1211</t>
  </si>
  <si>
    <t>&lt; 0.00001</t>
  </si>
  <si>
    <t>NL1117</t>
  </si>
  <si>
    <t>8B</t>
  </si>
  <si>
    <t>26-47</t>
  </si>
  <si>
    <t>NL0967</t>
  </si>
  <si>
    <t>NL1302</t>
  </si>
  <si>
    <t>no TRD in F2:</t>
  </si>
  <si>
    <t>LE3016</t>
  </si>
  <si>
    <t>80-114</t>
  </si>
  <si>
    <t>CLS3349_2</t>
  </si>
  <si>
    <t>CLX8498</t>
  </si>
  <si>
    <t>gametophytic</t>
  </si>
  <si>
    <t>Ls_v8_lg_9_195009606</t>
  </si>
  <si>
    <t>74-114</t>
  </si>
  <si>
    <t>9A</t>
  </si>
  <si>
    <t>0-45</t>
  </si>
  <si>
    <t>RIN4</t>
  </si>
  <si>
    <t>zygotic</t>
  </si>
  <si>
    <t>0-50</t>
  </si>
  <si>
    <t>8A</t>
  </si>
  <si>
    <t>0-26</t>
  </si>
  <si>
    <t>Ls_v8_lg_8_000481920</t>
  </si>
  <si>
    <t>0-17</t>
  </si>
  <si>
    <t>LE9018</t>
  </si>
  <si>
    <t>69-84</t>
  </si>
  <si>
    <t>LK1513</t>
  </si>
  <si>
    <t>7C</t>
  </si>
  <si>
    <t>59-70</t>
  </si>
  <si>
    <t>NL1001</t>
  </si>
  <si>
    <t>33-69</t>
  </si>
  <si>
    <t>0-24</t>
  </si>
  <si>
    <t>Ls_v8_lg_7_021291267</t>
  </si>
  <si>
    <t>0-33</t>
  </si>
  <si>
    <t>NL0103</t>
  </si>
  <si>
    <t>Ls_v8_lg_5_255102715</t>
  </si>
  <si>
    <t>55-122</t>
  </si>
  <si>
    <t>Ls_v8_lg_4_348066968</t>
  </si>
  <si>
    <t>136-157</t>
  </si>
  <si>
    <t>NL1151</t>
  </si>
  <si>
    <t>Ls_v8_lg_4_020626270</t>
  </si>
  <si>
    <t>QGG16B23</t>
  </si>
  <si>
    <t>LE1065</t>
  </si>
  <si>
    <t>NL1187</t>
  </si>
  <si>
    <t>36-92</t>
  </si>
  <si>
    <t xml:space="preserve"> Mendelian segregation</t>
  </si>
  <si>
    <t>p-value</t>
  </si>
  <si>
    <t>representative marker</t>
  </si>
  <si>
    <t># plants</t>
  </si>
  <si>
    <t>BIL segment</t>
  </si>
  <si>
    <t>interval (cM)</t>
  </si>
  <si>
    <t>cw</t>
  </si>
  <si>
    <t>barrier</t>
  </si>
  <si>
    <t>allele freq</t>
  </si>
  <si>
    <t>genotype freq</t>
  </si>
  <si>
    <t>O vs E</t>
  </si>
  <si>
    <t>heterozygotes vs sum homozygotes</t>
  </si>
  <si>
    <t>Segregation analysis</t>
  </si>
  <si>
    <t>Genotype and allele frequencies are color-shaded from low (green) to high (red) values to facilitate interpretation</t>
  </si>
  <si>
    <t xml:space="preserve"># of F2-plants with </t>
  </si>
  <si>
    <t xml:space="preserve">Conclusion </t>
  </si>
  <si>
    <t># candidate</t>
  </si>
  <si>
    <t>cross(es)</t>
  </si>
  <si>
    <t xml:space="preserve">HI nullified by </t>
  </si>
  <si>
    <t>Interval (cM)</t>
  </si>
  <si>
    <t>F2 population size</t>
  </si>
  <si>
    <t>&gt;10</t>
  </si>
  <si>
    <t>3A</t>
  </si>
  <si>
    <t>4A</t>
  </si>
  <si>
    <t xml:space="preserve"># tested candidate </t>
  </si>
  <si>
    <t>linkage group</t>
  </si>
  <si>
    <t>marker name</t>
  </si>
  <si>
    <t>forward primer</t>
  </si>
  <si>
    <t>reverse primer</t>
  </si>
  <si>
    <t>NL0267</t>
  </si>
  <si>
    <t>GGCAGTGGGTGTAAATGAC</t>
  </si>
  <si>
    <t>TGACTGGATCAGCAGATTG</t>
  </si>
  <si>
    <t>NL0460</t>
  </si>
  <si>
    <t>CGATTTTCATACACTCTGCC</t>
  </si>
  <si>
    <t>TTGATTGCCTCTGTGTTTG</t>
  </si>
  <si>
    <t>NL1324</t>
  </si>
  <si>
    <t>CATAACCGGAAGCTTGTTC</t>
  </si>
  <si>
    <t>TGCATAAAGAAATATGCAAAAC</t>
  </si>
  <si>
    <t>LK1151</t>
  </si>
  <si>
    <t>CCAAGTTCTTGAGCCTCCAC</t>
  </si>
  <si>
    <t>TCTGCAGGAGCGATTTCAC</t>
  </si>
  <si>
    <t>SCV12</t>
  </si>
  <si>
    <t>ACCCCCCACTACCATATCAATCTC</t>
  </si>
  <si>
    <t>ACCCCCCACTTGTCCTGCAACTTT</t>
  </si>
  <si>
    <t>NL1283</t>
  </si>
  <si>
    <t>ATCGGGTTTTGTGATTTTG</t>
  </si>
  <si>
    <t>AATTTCGACGAACCAACAC</t>
  </si>
  <si>
    <t>NL0736</t>
  </si>
  <si>
    <t>GAGAAATGTCCGAAACTGC</t>
  </si>
  <si>
    <t>CTCAAGTCCTTTGCCTGAC</t>
  </si>
  <si>
    <t>AAGAAGTGACATTCCGGTG</t>
  </si>
  <si>
    <t>TTCCACATTCGTCAAGATTC</t>
  </si>
  <si>
    <t>NL0899</t>
  </si>
  <si>
    <t>AATTCCGTTGAGTGGTCAG</t>
  </si>
  <si>
    <t>CAAAATCCAACCACAAACC</t>
  </si>
  <si>
    <t>NL0842</t>
  </si>
  <si>
    <t>TTCTATCCGTTTGGGAATG</t>
  </si>
  <si>
    <t>TGCTGCTGATTTACCACAC</t>
  </si>
  <si>
    <t>NL0319</t>
  </si>
  <si>
    <t>GCTGACTGGATTTAGGACG</t>
  </si>
  <si>
    <t>GTCTGACTGTCCATTTTGTTG</t>
  </si>
  <si>
    <t>NL0159</t>
  </si>
  <si>
    <t>ATGTGTAACCAGTCGGAGG</t>
  </si>
  <si>
    <t>CCTGAACGCAATAACTTCC</t>
  </si>
  <si>
    <t>NL0455</t>
  </si>
  <si>
    <t>GACAAGCTCAAGGCAACTC</t>
  </si>
  <si>
    <t>TGATCATCTACATAGCTTCACTG</t>
  </si>
  <si>
    <t>LE3019</t>
  </si>
  <si>
    <t>ATTGCTGGAGTCGTGGTTTC</t>
  </si>
  <si>
    <t>CTTTGTGCCTCAAACCCAAT</t>
  </si>
  <si>
    <t>KLE0263</t>
  </si>
  <si>
    <t>CAACCTCACCGGAGTTTTGT</t>
  </si>
  <si>
    <t>GCCGGAAAGTTTGTTGTTGT</t>
  </si>
  <si>
    <t>NL0935</t>
  </si>
  <si>
    <t>GTGAACCAATGAGTGGAGG</t>
  </si>
  <si>
    <t>GAACATCCACTTGGTCCAG</t>
  </si>
  <si>
    <t>CLS_S3_9019</t>
  </si>
  <si>
    <t>TCTACCATGGGCAAGACCAC</t>
  </si>
  <si>
    <t>CCATTCAGAAGTCGCTCCAG</t>
  </si>
  <si>
    <t>CTTAGAAAGCTGCCACCAC</t>
  </si>
  <si>
    <t>GGAGCGATTTTACAGTTCG</t>
  </si>
  <si>
    <t>NL0897</t>
  </si>
  <si>
    <t>GAAGACAAGAAGTCGACGG</t>
  </si>
  <si>
    <t>CGATCGAGATAACGAAAGC</t>
  </si>
  <si>
    <t>NL1088</t>
  </si>
  <si>
    <t>ATTTGAAAGCCATGGAAAC</t>
  </si>
  <si>
    <t>TTGCTTCAAATTTTCCACC</t>
  </si>
  <si>
    <t>NL0531</t>
  </si>
  <si>
    <t>GTCGGTATCAAATTAGGCG</t>
  </si>
  <si>
    <t>AGGCAGAGATTGGATGATG</t>
  </si>
  <si>
    <t>NL1337</t>
  </si>
  <si>
    <t>CTTCGTGGAAGGTTTTCAG</t>
  </si>
  <si>
    <t>ATCTTGTGCCATGGTAAGC</t>
  </si>
  <si>
    <t>NL1035</t>
  </si>
  <si>
    <t>ATGCAATAGACCTTGGTGC</t>
  </si>
  <si>
    <t>TTGTCCACCTCCCAAATAC</t>
  </si>
  <si>
    <t>NL0889</t>
  </si>
  <si>
    <t>GTCGCCATATCAAAAGAGG</t>
  </si>
  <si>
    <t>GAGCAAACATGCAAATAGG</t>
  </si>
  <si>
    <t>NL0750</t>
  </si>
  <si>
    <t>TGTGTATTTTATGCGCACC</t>
  </si>
  <si>
    <t>TTGCTCTCACTGATCTCCC</t>
  </si>
  <si>
    <t>NL1159</t>
  </si>
  <si>
    <t>CAAATCGTACTTCCGCTTC</t>
  </si>
  <si>
    <t>ACACCTGGAGATTTTGTGC</t>
  </si>
  <si>
    <t>NL1220</t>
  </si>
  <si>
    <t>TCCCACAGTTTCCTCATTC</t>
  </si>
  <si>
    <t>AAATCGCCATTTACGACTG</t>
  </si>
  <si>
    <t>NL0871</t>
  </si>
  <si>
    <t>TTTATTCATGGGTCAAGCC</t>
  </si>
  <si>
    <t>GAACCGAAGGATTTCACAC</t>
  </si>
  <si>
    <t>NL0173</t>
  </si>
  <si>
    <t>CGCAGAGATAGAGACAGGG</t>
  </si>
  <si>
    <t>ACGTGCAATAAACCAAACC</t>
  </si>
  <si>
    <t>NL0853</t>
  </si>
  <si>
    <t>TTCCTGTGTTTGTGTCAGG</t>
  </si>
  <si>
    <t>CGGAATTACAACCAACATTAC</t>
  </si>
  <si>
    <t>ACACAAATCAAGGGAATGC</t>
  </si>
  <si>
    <t>TCCCTGACTGAGTGGAGTC</t>
  </si>
  <si>
    <t>LE0354-2</t>
  </si>
  <si>
    <t>GGATGCGGTTAAAGAAGCAA</t>
  </si>
  <si>
    <t>CCCCATTAAACGGAATTGTG</t>
  </si>
  <si>
    <t>NL0561</t>
  </si>
  <si>
    <t>TACAGTCGACGTTTCTTGC</t>
  </si>
  <si>
    <t>GGGTAAAGACGGAGAAACC</t>
  </si>
  <si>
    <t>NL1124</t>
  </si>
  <si>
    <t>CCGTTACTTTAGTCCGCTG</t>
  </si>
  <si>
    <t>CTTCCACCTTTTTGAGACG</t>
  </si>
  <si>
    <t>NL1049</t>
  </si>
  <si>
    <t>GCCATTTAACAGATTTGTGTG</t>
  </si>
  <si>
    <t>CTGAAGTGTCTTTTTATTACCAC</t>
  </si>
  <si>
    <t>NL1174</t>
  </si>
  <si>
    <t>GAGCATCTGATCTCCGTTC</t>
  </si>
  <si>
    <t>TGATTGGAATTGGGCTTAC</t>
  </si>
  <si>
    <t>NL0870</t>
  </si>
  <si>
    <t>AGACTTTCACCATGGTTCG</t>
  </si>
  <si>
    <t>AAATGGTTTCCAGCAACAC</t>
  </si>
  <si>
    <t>NL0117</t>
  </si>
  <si>
    <t>GTACAATGGAGATGGTGGG</t>
  </si>
  <si>
    <t>TCTGATCTGAAATCCCGAC</t>
  </si>
  <si>
    <t>LK1504</t>
  </si>
  <si>
    <t>GCATCAGGAAATCCGAGTGT</t>
  </si>
  <si>
    <t>CCGCCTAGGGTTCTTCCTAC</t>
  </si>
  <si>
    <t>NL0650</t>
  </si>
  <si>
    <t>GGGAAACGTAATAGAACGG</t>
  </si>
  <si>
    <t>AATCTCGTGGCAAATATGG</t>
  </si>
  <si>
    <t>NL0851</t>
  </si>
  <si>
    <t>TCTTGAGAAGAAACCACGG</t>
  </si>
  <si>
    <t>GAGATGTTGAACGCGATG</t>
  </si>
  <si>
    <t>CGGGTGATTACATCGGCTAT</t>
  </si>
  <si>
    <t>CGCAACCAACCAAATTTACC</t>
  </si>
  <si>
    <t>LE0178</t>
  </si>
  <si>
    <t>TTGCTGACATAAGAGAAGTTTCAA</t>
  </si>
  <si>
    <t>GTATCATCCACATCGTCTAGA</t>
  </si>
  <si>
    <t>ACTGTCTCCACCGAAGATG</t>
  </si>
  <si>
    <t>TTGGTTACAGGGATTTTGG</t>
  </si>
  <si>
    <t>CLS_S3_8361</t>
  </si>
  <si>
    <t>CTTCGTCATGGGACAAAGGT</t>
  </si>
  <si>
    <t>CACGCTGGCAAGATCAATTA</t>
  </si>
  <si>
    <t>CGAGCAGGGAAGAGAATGAG</t>
  </si>
  <si>
    <t>TAGAGGGAGTCCCATGGCTA</t>
  </si>
  <si>
    <t>TTTCCAGATGAAATCCCTG</t>
  </si>
  <si>
    <t>ATCAATGGCTTCCTGTGTC</t>
  </si>
  <si>
    <t>CLS_S3_4696</t>
  </si>
  <si>
    <t>AATCTCCAGCTTCGGGTTTT</t>
  </si>
  <si>
    <t>ACTACGAAACGACCCATTGC</t>
  </si>
  <si>
    <t>CLS_S3_3349</t>
  </si>
  <si>
    <t>CTTTTTGGAAGGCAATCTGG</t>
  </si>
  <si>
    <t>TCCAGGGAAAACCATCTTTG</t>
  </si>
  <si>
    <t>contig name</t>
  </si>
  <si>
    <t>CLSM8774.b1_L10.ab1</t>
  </si>
  <si>
    <t>QG_CA_Contig1246</t>
  </si>
  <si>
    <t>QGI8F01.yg.ab1</t>
  </si>
  <si>
    <t>QGB8P10.yg.ab1</t>
  </si>
  <si>
    <t>QG_CA_Contig2149</t>
  </si>
  <si>
    <t>QGH6L10.yg.ab1</t>
  </si>
  <si>
    <t>QGB24N13.yg.ab1</t>
  </si>
  <si>
    <t>CLX_S3_Contig7850</t>
  </si>
  <si>
    <t>QG_CA_Contig1477</t>
  </si>
  <si>
    <t>QGG34I18.yg.ab1</t>
  </si>
  <si>
    <t>QG_CA_Contig4578</t>
  </si>
  <si>
    <t>CLS_S3_Contig8361</t>
  </si>
  <si>
    <t>CLS_S3_Contig4696</t>
  </si>
  <si>
    <t>CLS_S3_Contig3349</t>
  </si>
  <si>
    <t>sequence start (Mb)</t>
  </si>
  <si>
    <t>sequence end (Mb)</t>
  </si>
  <si>
    <t>NL0909</t>
  </si>
  <si>
    <t>CLS_S3_2304</t>
  </si>
  <si>
    <t>QGG30O17.yg.ab1</t>
  </si>
  <si>
    <t>NL1135</t>
  </si>
  <si>
    <t>NL1257</t>
  </si>
  <si>
    <t>QGD7M24</t>
  </si>
  <si>
    <t>NL0587</t>
  </si>
  <si>
    <t>QGD7M24.yg.ab1</t>
  </si>
  <si>
    <t>LKL1485</t>
  </si>
  <si>
    <t>QG_CA_Contig5082</t>
  </si>
  <si>
    <t>NL0212</t>
  </si>
  <si>
    <t>NL1071</t>
  </si>
  <si>
    <t>NL0199</t>
  </si>
  <si>
    <t>NL0420</t>
  </si>
  <si>
    <t>NL0405</t>
  </si>
  <si>
    <t>NL0331</t>
  </si>
  <si>
    <t>NL0831</t>
  </si>
  <si>
    <t>LE1114</t>
  </si>
  <si>
    <t>NL0560</t>
  </si>
  <si>
    <t>NL0669</t>
  </si>
  <si>
    <t>QG_CA_Contig1580</t>
  </si>
  <si>
    <t>NL1175</t>
  </si>
  <si>
    <t>NL1028</t>
  </si>
  <si>
    <t>NL0137</t>
  </si>
  <si>
    <t>NL1164</t>
  </si>
  <si>
    <t>NL0182</t>
  </si>
  <si>
    <t>NL0755</t>
  </si>
  <si>
    <t>NL0555</t>
  </si>
  <si>
    <t>NL1190</t>
  </si>
  <si>
    <t>NL0131</t>
  </si>
  <si>
    <t>NL1206</t>
  </si>
  <si>
    <t>NL0976</t>
  </si>
  <si>
    <t>LE0026</t>
  </si>
  <si>
    <t>QGF6C13.yg.ab1</t>
  </si>
  <si>
    <t>LE1111</t>
  </si>
  <si>
    <t>CLS_S3_10544</t>
  </si>
  <si>
    <t>CLS_S3_6749</t>
  </si>
  <si>
    <t>CLSX10186</t>
  </si>
  <si>
    <t>NL0352</t>
  </si>
  <si>
    <t>QG_CA_Contig1463</t>
  </si>
  <si>
    <t>CLS_S3_Contig10544</t>
  </si>
  <si>
    <t>CLS_S3_contig6749</t>
  </si>
  <si>
    <t>CLSX10186.b1_C04.ab1</t>
  </si>
  <si>
    <t>CLSS12852.b1_H21.ab1</t>
  </si>
  <si>
    <t>CLSS6254.b1_L03.ab1</t>
  </si>
  <si>
    <t>CLSM10761.b1_A03.ab1</t>
  </si>
  <si>
    <t>CLS_S3_Contig8852</t>
  </si>
  <si>
    <t>CLSL2580</t>
  </si>
  <si>
    <t>CLPY724</t>
  </si>
  <si>
    <t>CLSL2580.b1_G22.ab1</t>
  </si>
  <si>
    <t>CLS_S3_4897</t>
  </si>
  <si>
    <t>QGG32A02</t>
  </si>
  <si>
    <t>CLS_S3_contig1984</t>
  </si>
  <si>
    <t>NL0728</t>
  </si>
  <si>
    <t>NL0402</t>
  </si>
  <si>
    <t>CLS_S3_Contig4897</t>
  </si>
  <si>
    <t>CLS_S3_Contig1984</t>
  </si>
  <si>
    <t>NL0293</t>
  </si>
  <si>
    <t>NL0884</t>
  </si>
  <si>
    <t>NL0261</t>
  </si>
  <si>
    <t>NL1186</t>
  </si>
  <si>
    <t>NL0890</t>
  </si>
  <si>
    <t>LE0351</t>
  </si>
  <si>
    <t>LE0333</t>
  </si>
  <si>
    <t>LE1106</t>
  </si>
  <si>
    <t>ALE0053</t>
  </si>
  <si>
    <t>NL0243</t>
  </si>
  <si>
    <t>NL0109</t>
  </si>
  <si>
    <t>NL1104</t>
  </si>
  <si>
    <t>NL0857</t>
  </si>
  <si>
    <t>NL0152</t>
  </si>
  <si>
    <t>NL1161</t>
  </si>
  <si>
    <t>NL0802</t>
  </si>
  <si>
    <t>NL1211</t>
  </si>
  <si>
    <t>NL0590</t>
  </si>
  <si>
    <t>CLS_S3_2729</t>
  </si>
  <si>
    <t>CLS_S3_655</t>
  </si>
  <si>
    <t>CLS_S3_6943</t>
  </si>
  <si>
    <t>CLSM1167</t>
  </si>
  <si>
    <t>CLSS12324</t>
  </si>
  <si>
    <t>QGB14G14.yg.ab1</t>
  </si>
  <si>
    <t>QGA12B18.yg.ab1</t>
  </si>
  <si>
    <t>QG_CA_Contig1318</t>
  </si>
  <si>
    <t>QG_CA_Contig5861</t>
  </si>
  <si>
    <t>CLS_S3_Contig2729</t>
  </si>
  <si>
    <t>LSS_S3_Contig655</t>
  </si>
  <si>
    <t>CLS_S3_Contig6943</t>
  </si>
  <si>
    <t>CLSM1167.b1_M03.ab1</t>
  </si>
  <si>
    <t>CLSS12324.b1_G09.ab1</t>
  </si>
  <si>
    <t>TTTCTCAACCAAGACCAGG</t>
  </si>
  <si>
    <t>CTTGATTTCCAGAAGACGG</t>
  </si>
  <si>
    <t>CATGTCCGTAGACATGCAG</t>
  </si>
  <si>
    <t>AGCACAACCATGATTTTTAG</t>
  </si>
  <si>
    <t>CCACCAAGTTCTTGAGGAG</t>
  </si>
  <si>
    <t>GACTCATCTGTGCAACTCG</t>
  </si>
  <si>
    <t>GGAAGGGGTGGTTCTAAAG</t>
  </si>
  <si>
    <t>TGGAGAATTTCAAAATCGG</t>
  </si>
  <si>
    <t>CCAGTGAAGAAACCAAAGG</t>
  </si>
  <si>
    <t>CTTCTCCTTCATCGTCACC</t>
  </si>
  <si>
    <t>GCTTGACGGGAGATAGTTG</t>
  </si>
  <si>
    <t>GCTTTTCTGACATTCAGCC</t>
  </si>
  <si>
    <t>TCTCTTGCTTTGGCTTACC</t>
  </si>
  <si>
    <t>ATTATGTTGCACCGAATCC</t>
  </si>
  <si>
    <t>TGGTCTGGGGAAAATAATG</t>
  </si>
  <si>
    <t>TGAGGAAAAGAAGCCAATG</t>
  </si>
  <si>
    <t>ACCAAGAGTCAGATGGTGG</t>
  </si>
  <si>
    <t>AATCACAATTCAGCAACCC</t>
  </si>
  <si>
    <t>ATATGTGCCAAGGGAAATG</t>
  </si>
  <si>
    <t>CACTACAATTCTTTCAACTACCG</t>
  </si>
  <si>
    <t>AAGGAGCATGTAGTGGGTG</t>
  </si>
  <si>
    <t>ACCAAGGAGCGTGATTAAC</t>
  </si>
  <si>
    <t>GAACAGCAACAGAGAAGGG</t>
  </si>
  <si>
    <t>GAACAGCAGTTGATGATGC</t>
  </si>
  <si>
    <t>GGAAGAAGTGGAGGAAGAAG</t>
  </si>
  <si>
    <t>GATCCATAAGGAGGAAGGG</t>
  </si>
  <si>
    <t>ACGCCTGGACTGTTAACTC</t>
  </si>
  <si>
    <t>TTATTCAAGCAAGCACACG</t>
  </si>
  <si>
    <t>TTGTCTCCTCCGGTTAATG</t>
  </si>
  <si>
    <t>TTCACCACCAAAGCTTCTC</t>
  </si>
  <si>
    <t>CATTTGAATCCCAATCACC</t>
  </si>
  <si>
    <t>CAACACCACTTGCATTGAC</t>
  </si>
  <si>
    <t>GCTGATTTCTCCGTCTTTG</t>
  </si>
  <si>
    <t>TACTTCTCCACATGCCCTC</t>
  </si>
  <si>
    <t>CGAAAGTCTCGGTGGTAAG</t>
  </si>
  <si>
    <t>ATCATTATCAGGCTCCACG</t>
  </si>
  <si>
    <t>CTCAGAGAAGCAGTGGGAC</t>
  </si>
  <si>
    <t>TCTCCCAATTGTTTGATCC</t>
  </si>
  <si>
    <t>CTCTAGGCAATGACCCAAG</t>
  </si>
  <si>
    <t>AGCCTCTTTTAGTAGGCGG</t>
  </si>
  <si>
    <t>TTGAAGGGTTGTTTGGTTC</t>
  </si>
  <si>
    <t>ATTGCCAAATGGTCAAAAG</t>
  </si>
  <si>
    <t>ATGGGGTATCTATGGGACC</t>
  </si>
  <si>
    <t>TTCACATCTTCCACACACG</t>
  </si>
  <si>
    <t>CGGACGACTCTGAAAAGAC</t>
  </si>
  <si>
    <t>TTGACGCTATGTCCATTTG</t>
  </si>
  <si>
    <t>ACGAAAAGACATCATTGCC</t>
  </si>
  <si>
    <t>GCTCACTTAGCTCGGTTTC</t>
  </si>
  <si>
    <t>ACCTTCATCCTATGAAACCC</t>
  </si>
  <si>
    <t>TCTCCCTCCAAAACCAAC</t>
  </si>
  <si>
    <t>AAGCTAAGCAATATCCCCC</t>
  </si>
  <si>
    <t>CAAACAATCACCCCAAAAG</t>
  </si>
  <si>
    <t>TGTGCTCAGCTTTCAGATG</t>
  </si>
  <si>
    <t>AACTTCACAACACAACCTGC</t>
  </si>
  <si>
    <t>AACTCGGTTCTCTTAGGGC</t>
  </si>
  <si>
    <t>TCACGCAAACGTAGCATAG</t>
  </si>
  <si>
    <t>TCACTACGAGAATGGCCTC</t>
  </si>
  <si>
    <t>TACAGTCAAGGTCAAGCCC</t>
  </si>
  <si>
    <t>CTCTTTCTCCTCCATCCG</t>
  </si>
  <si>
    <t>TGGGGTAAGAGAAATTAGGG</t>
  </si>
  <si>
    <t>GTCAAGCAAGTGAAGAGGC</t>
  </si>
  <si>
    <t>GAGCAGAACAAGGAGCATC</t>
  </si>
  <si>
    <t>GAGACCAATGAGGTTGAGG</t>
  </si>
  <si>
    <t>GCAGGTGATCTGGAATGAC</t>
  </si>
  <si>
    <t>AGGGGCTGATGATGATATG</t>
  </si>
  <si>
    <t>AGTACATACTTGTGTCTTGTGG</t>
  </si>
  <si>
    <t>GAAGAGCATTCAATTTGCC</t>
  </si>
  <si>
    <t>AAATGGTGGCAGTGAAGTC</t>
  </si>
  <si>
    <t>AGGGGAAGAAGATGAGGAG</t>
  </si>
  <si>
    <t>CCCTGCTTCTCTTTGAGTG</t>
  </si>
  <si>
    <t>TTCTTCACCAGGGACAATC</t>
  </si>
  <si>
    <t>AGGCCTCTCTTTTCTTTTC</t>
  </si>
  <si>
    <t>AATTGGAGGATGTTTCTGC</t>
  </si>
  <si>
    <t>TTCAAGCAACCAACAACAC</t>
  </si>
  <si>
    <t>CGAGGCGAGATTTGTATTC</t>
  </si>
  <si>
    <t>GTCGGGATGAGTAAGCAAC</t>
  </si>
  <si>
    <t>TCATGGGAAGTACCCAAAG</t>
  </si>
  <si>
    <t>CATCATCCATCTCCAATCC</t>
  </si>
  <si>
    <t>CTCTCGAATTCGCTCAAAC</t>
  </si>
  <si>
    <t>AAAGGCTCTCCATCTTTCC</t>
  </si>
  <si>
    <t>GAGGATGAATTTTGCCTTG</t>
  </si>
  <si>
    <t>CTCCAACTATAACGTAGCATCAC</t>
  </si>
  <si>
    <t>TTTAGAACTCCATGAGGGTG</t>
  </si>
  <si>
    <t>TCCAGCCTCTTCATCAATC</t>
  </si>
  <si>
    <t>AAAGCCAAAAAGGAAAAGG</t>
  </si>
  <si>
    <t>GGCAGTTTTCAAACTCTGG</t>
  </si>
  <si>
    <t>AAGCAGCTCATCCTGGTGAT</t>
  </si>
  <si>
    <t>CATGATGCGTTCTTGCAGTT</t>
  </si>
  <si>
    <t>CCTTTTTGCTTGGAATCATCC</t>
  </si>
  <si>
    <t>CCCTTAGGGTTGCTCGATTT</t>
  </si>
  <si>
    <t>TGGATCTGAAGCTGTTGACG</t>
  </si>
  <si>
    <t>AATAACGTGTACGCGGGTTG</t>
  </si>
  <si>
    <t>CAAGAGGTGAATGGGAAGGA</t>
  </si>
  <si>
    <t>TACCACACAAACAAGCGGAA</t>
  </si>
  <si>
    <t>AGGTATTTTCCGGCGAACTT</t>
  </si>
  <si>
    <t>AATTCACTCCACCACCGAAG</t>
  </si>
  <si>
    <t>CTACGTCAGTGCCTATGCCA</t>
  </si>
  <si>
    <t>BglI</t>
  </si>
  <si>
    <t>MseI</t>
  </si>
  <si>
    <t>restriction enzyme</t>
  </si>
  <si>
    <t>ClaI</t>
  </si>
  <si>
    <t>TCTTGCCTTTGTCACCATCA</t>
  </si>
  <si>
    <t>CGCAGATTGAAGCTTTCGTT</t>
  </si>
  <si>
    <t>CTCCGCCATTGATTCTTTGT</t>
  </si>
  <si>
    <t>TCGGAAGAACCTGAAGCAAA</t>
  </si>
  <si>
    <t>TCATGGTGGTCGCTTAGCTG</t>
  </si>
  <si>
    <t>CACGAGGGGCAACATAGTCA</t>
  </si>
  <si>
    <t>CLS_S3_8852</t>
  </si>
  <si>
    <t>CLSM10761</t>
  </si>
  <si>
    <t>CLSS6254</t>
  </si>
  <si>
    <t>CLSS12852</t>
  </si>
  <si>
    <t>GGGTGACAACCCGCATATTA</t>
  </si>
  <si>
    <t xml:space="preserve"> TTTTGGCCATCTTCTTGCTC</t>
  </si>
  <si>
    <t>AAGGAAAGGTGCATGGACTG</t>
  </si>
  <si>
    <t>TTCCCGCAATTAATGACCAC</t>
  </si>
  <si>
    <t>GTGAAAGAACGGCCAAAGAA</t>
  </si>
  <si>
    <t>GCCGCATCAACTGGAGTATT</t>
  </si>
  <si>
    <t>CTTCCCCACTTCCACATGCT</t>
  </si>
  <si>
    <t>GGGATCCTGGAAGGCCTAGT</t>
  </si>
  <si>
    <t>CTGCCTGTAAAAACCGGTCA</t>
  </si>
  <si>
    <t>TGGTTCGACGTCTTCTTGCT</t>
  </si>
  <si>
    <t>GCGTTCCACGTCTTTTTGAT</t>
  </si>
  <si>
    <t>CTGGTGGCTCTGATGGAAGT</t>
  </si>
  <si>
    <t>GAAGACACAGGTGGGTGGAA</t>
  </si>
  <si>
    <t>TGACCAGGGTTGAGTGTGTG</t>
  </si>
  <si>
    <t>TGCTTGGGGAAGAGAAGTGA</t>
  </si>
  <si>
    <t>AGCTGCACATGCGCTAAAAT</t>
  </si>
  <si>
    <t>TTGGTAGTGAATGGGGCTGA</t>
  </si>
  <si>
    <t>CAGCGGCATAACCAAAGTGA</t>
  </si>
  <si>
    <t>AATTCCGCCGGATAATTCA</t>
  </si>
  <si>
    <t>TCGACATGGTTTTGAGCTTG</t>
  </si>
  <si>
    <t>GGTTTATTGTGAGAGCGAGGA</t>
  </si>
  <si>
    <t>CAAGGCCTACAATTACATGATGA</t>
  </si>
  <si>
    <t>GAATATGCGGCGGAGATAAG</t>
  </si>
  <si>
    <t>AATCACATGAATGGATGCAAA</t>
  </si>
  <si>
    <t>NlaIV</t>
  </si>
  <si>
    <t>GGACCGGGTTTTTAAGTCGT</t>
  </si>
  <si>
    <t>TTTCTCTGTATATATGCAATCTCCATT</t>
  </si>
  <si>
    <t>TGATTATGGAGGCGAAGAGG</t>
  </si>
  <si>
    <t>CACAAAGATTCATTACTTGCCATC</t>
  </si>
  <si>
    <t>AvaI</t>
  </si>
  <si>
    <t>TACCCCTAAAGCCCACCTCT</t>
  </si>
  <si>
    <t>CGGTGGTGAAGATTCGTTTT</t>
  </si>
  <si>
    <t>GGACGGGAATCAACAGTAGC</t>
  </si>
  <si>
    <t>GAGCTGTGGCTGAAGTTCGT</t>
  </si>
  <si>
    <t>CGAGAGAGATCGTGGGAGTC</t>
  </si>
  <si>
    <t>GGTGCCTCCGGTAACAGTAA</t>
  </si>
  <si>
    <t>CGTGGTACAACGAAGGAGTG</t>
  </si>
  <si>
    <t>CACGACATCATCTACGCACA</t>
  </si>
  <si>
    <t>CATGGCCCAAAGATAGCACT</t>
  </si>
  <si>
    <t>CCGTTTTGCAAGAGTTAGCA</t>
  </si>
  <si>
    <t>ATCCGCTGTTCAAAACTCCA</t>
  </si>
  <si>
    <t>TGGAATGGAAGAGCTTTCTGA</t>
  </si>
  <si>
    <t>NL01014</t>
  </si>
  <si>
    <t>NL1208</t>
  </si>
  <si>
    <t>NL0237</t>
  </si>
  <si>
    <t>NL0490</t>
  </si>
  <si>
    <t>NL0783</t>
  </si>
  <si>
    <t>NL0989</t>
  </si>
  <si>
    <t>NL0709</t>
  </si>
  <si>
    <t>NL0337</t>
  </si>
  <si>
    <t>NL1122</t>
  </si>
  <si>
    <t>NL0304</t>
  </si>
  <si>
    <t>QGI4K21.yg.ab1</t>
  </si>
  <si>
    <t>NL0456</t>
  </si>
  <si>
    <t>NL0627</t>
  </si>
  <si>
    <t>NL0775</t>
  </si>
  <si>
    <t>CLS_S3_3257</t>
  </si>
  <si>
    <t>CLSM7992</t>
  </si>
  <si>
    <t>NL0725</t>
  </si>
  <si>
    <t>NL0439</t>
  </si>
  <si>
    <t>LSS_S3_4092</t>
  </si>
  <si>
    <t>CLSX3965</t>
  </si>
  <si>
    <t>LSS_S3_Contig3257</t>
  </si>
  <si>
    <t>CLSM7992.b1_P06.ab1</t>
  </si>
  <si>
    <t>LSS_S3_Contig4092</t>
  </si>
  <si>
    <t>CLSX3965.b1_J07.ab1</t>
  </si>
  <si>
    <t>QGH3F04</t>
  </si>
  <si>
    <t>NL1008</t>
  </si>
  <si>
    <t>CLS_S3_11143</t>
  </si>
  <si>
    <t>NL1060</t>
  </si>
  <si>
    <t>LSS_S3_5936</t>
  </si>
  <si>
    <t>NL1205</t>
  </si>
  <si>
    <t>NL0930</t>
  </si>
  <si>
    <t>CLS_S3_2427</t>
  </si>
  <si>
    <t>M2395</t>
  </si>
  <si>
    <t>CLSS12441</t>
  </si>
  <si>
    <t>CLS_S3_1990</t>
  </si>
  <si>
    <t>NL0981</t>
  </si>
  <si>
    <t>NL0882</t>
  </si>
  <si>
    <t>CLS_S3_7834</t>
  </si>
  <si>
    <t>QGE6F14.yg.ab1</t>
  </si>
  <si>
    <t>CLS_S3_Contig11143</t>
  </si>
  <si>
    <t>LSS_S3_Contig5936</t>
  </si>
  <si>
    <t>CLS_S3_Contig2427</t>
  </si>
  <si>
    <t>QG_CA_Contig2395</t>
  </si>
  <si>
    <t>CLSS12441.b1_B15.ab1</t>
  </si>
  <si>
    <t>CLS_S3_Contig1990</t>
  </si>
  <si>
    <t>QGB17B22.yg.ab1</t>
  </si>
  <si>
    <t>CLS_S3_Contig7834</t>
  </si>
  <si>
    <t>QG_CA_Contig1510</t>
  </si>
  <si>
    <t>NL0653</t>
  </si>
  <si>
    <t>NL1084</t>
  </si>
  <si>
    <t>NL1114</t>
  </si>
  <si>
    <t>NL0589</t>
  </si>
  <si>
    <t>NL0920</t>
  </si>
  <si>
    <t>LE0457</t>
  </si>
  <si>
    <t>NL0169</t>
  </si>
  <si>
    <t>NL0797</t>
  </si>
  <si>
    <t>NL0832</t>
  </si>
  <si>
    <t>NL0712</t>
  </si>
  <si>
    <t>LE0060</t>
  </si>
  <si>
    <t>CLS_S3_8526</t>
  </si>
  <si>
    <t>CLS_S3_2095</t>
  </si>
  <si>
    <t>QGD8K15</t>
  </si>
  <si>
    <t>CLSM9043</t>
  </si>
  <si>
    <t>KLK1127</t>
  </si>
  <si>
    <t>QGB24E10</t>
  </si>
  <si>
    <t>QGG13M01</t>
  </si>
  <si>
    <t>QGG10J06</t>
  </si>
  <si>
    <t>NL1010</t>
  </si>
  <si>
    <t>LE0395</t>
  </si>
  <si>
    <t>CLX_S3_357</t>
  </si>
  <si>
    <t>NL0153</t>
  </si>
  <si>
    <t>NL0192</t>
  </si>
  <si>
    <t>KLK1018</t>
  </si>
  <si>
    <t>CLS_S3_Contig7127</t>
  </si>
  <si>
    <t>CLS_S3_Contig8526</t>
  </si>
  <si>
    <t>CLS_S3_contig2095</t>
  </si>
  <si>
    <t>QGD8K15.yg.ab1</t>
  </si>
  <si>
    <t>QG_CA_Contig5430</t>
  </si>
  <si>
    <t>QGB24E10.yg.ab1</t>
  </si>
  <si>
    <t>QGG10J06.yg.ab1</t>
  </si>
  <si>
    <t xml:space="preserve"> QG_CA_Contig4858 </t>
  </si>
  <si>
    <t>QG_CA_Contig2527</t>
  </si>
  <si>
    <t>M283</t>
  </si>
  <si>
    <t>NL0126</t>
  </si>
  <si>
    <t>LE1109</t>
  </si>
  <si>
    <t>LE7020</t>
  </si>
  <si>
    <t>NL0630</t>
  </si>
  <si>
    <t>NL0279</t>
  </si>
  <si>
    <t>NL0919</t>
  </si>
  <si>
    <t>LE0329</t>
  </si>
  <si>
    <t>LE3008</t>
  </si>
  <si>
    <t>LE1019</t>
  </si>
  <si>
    <t>LE0361</t>
  </si>
  <si>
    <t>LK1501</t>
  </si>
  <si>
    <t>LE0007</t>
  </si>
  <si>
    <t>LE0463</t>
  </si>
  <si>
    <t>NL1020</t>
  </si>
  <si>
    <t>CLLX1765</t>
  </si>
  <si>
    <t>CLSS10338</t>
  </si>
  <si>
    <t>CLSM5135</t>
  </si>
  <si>
    <t>QG_CA_Contig1424</t>
  </si>
  <si>
    <t>CLVX6715.b1_F23.ab1</t>
  </si>
  <si>
    <t>QG_CA_Contig7113</t>
  </si>
  <si>
    <t>QG_CA_Contig4499</t>
  </si>
  <si>
    <t>QGD8I16.yg.ab1</t>
  </si>
  <si>
    <t>QGB9B09.yg.ab1</t>
  </si>
  <si>
    <t>QGG8N12.yg.ab1</t>
  </si>
  <si>
    <t>CLLX1765.b1_I10.ab1</t>
  </si>
  <si>
    <t>CLSS10338.b1_D18.ab1</t>
  </si>
  <si>
    <t>CLSM5135.b1_N11.ab1</t>
  </si>
  <si>
    <t>TACAAAAGGACCCCACAAC</t>
  </si>
  <si>
    <t>TCACCAACAGAATCCCTTC</t>
  </si>
  <si>
    <t>TGTGAGGAAGGTTAATGGG</t>
  </si>
  <si>
    <t>ATGCAAGAATGTTGGCTTC</t>
  </si>
  <si>
    <t>CTCATGTAATCAGCTCCACTG</t>
  </si>
  <si>
    <t>ACGATTGAAACCCTTTTCC</t>
  </si>
  <si>
    <t>GTCAATGAACCGGCTAAAC</t>
  </si>
  <si>
    <t>GAACAAAAACCGTTTACATCTC</t>
  </si>
  <si>
    <t>ATCGTCTGATAATGCGAGG</t>
  </si>
  <si>
    <t>ACTGTGACTGGTCCCAAAG</t>
  </si>
  <si>
    <t>AGCATTGTGTTTGCAAGTG</t>
  </si>
  <si>
    <t>ACCCAAAGTTTCACCTCG</t>
  </si>
  <si>
    <t>ATGCGGGAAGATGAGTATG</t>
  </si>
  <si>
    <t>TCACATGTCCTCACACACC</t>
  </si>
  <si>
    <t>TGGAGGTGGTCAGAGAGAC</t>
  </si>
  <si>
    <t>GGAACGCAAATGCTTACTC</t>
  </si>
  <si>
    <t>TTCAATTCCAAACCAAACC</t>
  </si>
  <si>
    <t>GCGGGTGTGTAAAGAAGAG</t>
  </si>
  <si>
    <t>ATTCCAGTAGAAGCCCTGG</t>
  </si>
  <si>
    <t>CTTTCTTCCCTTGCTGTTG</t>
  </si>
  <si>
    <t>GGGATACGTTCTCATCCAC</t>
  </si>
  <si>
    <t>CCAAACTTCTTCTTGTCCG</t>
  </si>
  <si>
    <t>TGTGACTGATCTGAAAGCG</t>
  </si>
  <si>
    <t>TGGGTTGGGTTGAATTTAC</t>
  </si>
  <si>
    <t>AGGGGAGTGGAAGTTTAGG</t>
  </si>
  <si>
    <t>AACACCCACCATAAGTTGC</t>
  </si>
  <si>
    <t>GGTGGATTGTGTTAGGACG</t>
  </si>
  <si>
    <t>AAAGCATCATTACCTTCCG</t>
  </si>
  <si>
    <t>CACATGTCCACCATCACTG</t>
  </si>
  <si>
    <t>AACAAACATAAGACGGTCATC</t>
  </si>
  <si>
    <t>AAGAGGAGGATAAGGCAGC</t>
  </si>
  <si>
    <t>AATTACCACAACCACAGCC</t>
  </si>
  <si>
    <t>AGATGAGGGAAAAGAGGATG</t>
  </si>
  <si>
    <t>TCTTCACGTCCTTCATGTG</t>
  </si>
  <si>
    <t>TTCAGTGATGCAAGAGACG</t>
  </si>
  <si>
    <t>GCTGCTGATGATTCATGG</t>
  </si>
  <si>
    <t>GATCATTAAACCACCACAGC</t>
  </si>
  <si>
    <t>CATACCAGAAGAGATTGACCC</t>
  </si>
  <si>
    <t>AGAACGAGATCAAGGAGGC</t>
  </si>
  <si>
    <t>CCAAGTATTTACAACAAAAATTG</t>
  </si>
  <si>
    <t>TTGGGTTTTGAATCCAGAG</t>
  </si>
  <si>
    <t>GTACTGCCGTCGTCTCTTC</t>
  </si>
  <si>
    <t>AAGCCCAAAGAAGAAGAGG</t>
  </si>
  <si>
    <t>ATGCATTTGGATTCTCGTC</t>
  </si>
  <si>
    <t>TCTCAATCCTGTGGCTTTC</t>
  </si>
  <si>
    <t>GCGAATGATCGAGAAGAAG</t>
  </si>
  <si>
    <t>CAACAGCAACAATCTGCAC</t>
  </si>
  <si>
    <t>AGCACTTCCAAATTTCAGC</t>
  </si>
  <si>
    <t>AAGGCCATTGTAGGTGATG</t>
  </si>
  <si>
    <t>GCTTCACTTGCTCTTGGAC</t>
  </si>
  <si>
    <t>AACGAATGTATACCGCAGC</t>
  </si>
  <si>
    <t>ACGATTGGTCAAGGAAGTG</t>
  </si>
  <si>
    <t>GTCAATCAGGTGGTCAAGC</t>
  </si>
  <si>
    <t>TTGCAAACCAAATGAACAC</t>
  </si>
  <si>
    <t>TTCAGTGGAAGAATGGGAC</t>
  </si>
  <si>
    <t>AACCAACTGCCAAGAACAC</t>
  </si>
  <si>
    <t>CCCACACCAAAGAAAACTC</t>
  </si>
  <si>
    <t>CATCTTCACTCATCATCTTCC</t>
  </si>
  <si>
    <t>TGTAGGCCACAAAGTAGGC</t>
  </si>
  <si>
    <t>AAACTTGTTTCACGCATCC</t>
  </si>
  <si>
    <t>CTTCCCAATCTGAAAGCTG</t>
  </si>
  <si>
    <t>CAAATGCATAAGGGAGCAC</t>
  </si>
  <si>
    <t>TCAAGGGACAGAGACCAAC</t>
  </si>
  <si>
    <t>TCCCTTGTAATCACCTTGC</t>
  </si>
  <si>
    <t>GTTATCAGCTCAGCCTTCG</t>
  </si>
  <si>
    <t>ACTCCCATTTGGCATAGTG</t>
  </si>
  <si>
    <t>CTGTTGTGGGTAAACCAGG</t>
  </si>
  <si>
    <t>AGCTTTGACTGCAACTCATC</t>
  </si>
  <si>
    <t>GGGGCGTTTATGTAATTTG</t>
  </si>
  <si>
    <t>CGTTCCAGACGAGATTACC</t>
  </si>
  <si>
    <t>AGCTTGACCAGTTCCACAG</t>
  </si>
  <si>
    <t>GTCCTTTCTGACTCCTCCC</t>
  </si>
  <si>
    <t>CTGAGGGTTGCTCTTTCTG</t>
  </si>
  <si>
    <t>TGTTCATTTCAAAGTTAACCAC</t>
  </si>
  <si>
    <t>ATGGACATTGAGAAGCTCG</t>
  </si>
  <si>
    <t>ATGTCGAGGTCTGGAACTG</t>
  </si>
  <si>
    <t>CACCTGCCCTCATTCTTCTT</t>
  </si>
  <si>
    <t>TAACCGTCAATGGTTCCACA</t>
  </si>
  <si>
    <t>CTCCTCTCTCTCAATTCTCCAC</t>
  </si>
  <si>
    <t>CGGTGGTCCTTATGGTGATT</t>
  </si>
  <si>
    <t>CGGGAAATATAAACTCCACTCG</t>
  </si>
  <si>
    <t>ATTAAGGTCCTCGCCACGTA</t>
  </si>
  <si>
    <t>CCTTCTCGACTTGCAACACC</t>
  </si>
  <si>
    <t>AAAAGCACAAGCTTCTTGAACA</t>
  </si>
  <si>
    <t>GTCCTCGTATGGCTGGAAAA</t>
  </si>
  <si>
    <t>ATCGCCCATTACAAAGGTCA</t>
  </si>
  <si>
    <t>AGGAGAGGCTCATGAAAAGC</t>
  </si>
  <si>
    <t>CACAGCTTTAAAATTGTCCACAC</t>
  </si>
  <si>
    <t>CGTCAATTTTGGCGGATTAG</t>
  </si>
  <si>
    <t>CGGTTTATAGCTCCGGGAAG</t>
  </si>
  <si>
    <t>GCTTCCTTGCTTCGTCTCAC</t>
  </si>
  <si>
    <t>TTCGTCTCCGAAGGATGAAC</t>
  </si>
  <si>
    <t>CLSM11140</t>
  </si>
  <si>
    <t>CAATCCTTCTCCTCCTCTTCG</t>
  </si>
  <si>
    <t>TGCCTTCTCCCATTCTATGC</t>
  </si>
  <si>
    <t>CLX_S3_15074</t>
  </si>
  <si>
    <t>GACGATACGGTTTCCCTTGA</t>
  </si>
  <si>
    <t>ACCCACCAAAAAGGGCTAAA</t>
  </si>
  <si>
    <t>NlaIII</t>
  </si>
  <si>
    <t>ATTATTTCATCAAAGCTCACGC</t>
  </si>
  <si>
    <t>GTCTCGACGTCGTCATATCC</t>
  </si>
  <si>
    <t>GTATGGGTTGGGTTGGAGAG</t>
  </si>
  <si>
    <t>TTCCCTTTTCAAGCAGCATT</t>
  </si>
  <si>
    <t>ATGTGGTGAATCCTTTGGAA</t>
  </si>
  <si>
    <t>CTTCCATCTCCAGCTTTTGC</t>
  </si>
  <si>
    <t>TCTTGCAAAATCTAATGTCACAAG</t>
  </si>
  <si>
    <t>CTGCAACAAGTTCCTTCATTATCC</t>
  </si>
  <si>
    <t>GGCAGTGCATTTGTCAGTGT</t>
  </si>
  <si>
    <t>TTTGATCATGCTTCACAAAAGG</t>
  </si>
  <si>
    <t>CGATTGGCAGTGATTGTTGT</t>
  </si>
  <si>
    <t>GGGATGCCCACAAGGTAGTA</t>
  </si>
  <si>
    <t>GATGGAACCACTTTGGATG</t>
  </si>
  <si>
    <t>CCTGCAACAAGATGTGATG</t>
  </si>
  <si>
    <t>RsaI</t>
  </si>
  <si>
    <t>TCTTCCCATTTTGAAGGTAGTA</t>
  </si>
  <si>
    <t>CACATCGTCTAGAACAAGAAG</t>
  </si>
  <si>
    <t>GGCACATCTGCAAGAAACAA</t>
  </si>
  <si>
    <t>ATTGTGCCCCAAATCTGAAG</t>
  </si>
  <si>
    <t>AAGCATGCCTTGAGGGTTTA</t>
  </si>
  <si>
    <t>CTTGCTCCATTACCCCACAT</t>
  </si>
  <si>
    <t>CGTTTTCCCCTCGGATTTAT</t>
  </si>
  <si>
    <t>CCACTCGAACAACAGCTGAA</t>
  </si>
  <si>
    <t>CCCAAATCCCAATCCCTACT</t>
  </si>
  <si>
    <t>CTCACCATCGCATTGAATTG</t>
  </si>
  <si>
    <t>TGGTCCTGCACCTTATGACA</t>
  </si>
  <si>
    <t>CATTCTACCCAAGGCCAAAA</t>
  </si>
  <si>
    <t>GCAACACCACTTCGGATTCT</t>
  </si>
  <si>
    <t>CCATGAAAATTGCAAGAAAACA</t>
  </si>
  <si>
    <t>ACGCTTTTCATGTTGGAACC</t>
  </si>
  <si>
    <t>TTTATCTTCACCGGGACTCG</t>
  </si>
  <si>
    <t>TGACAGAATGGCAACCAAGA</t>
  </si>
  <si>
    <t>GATTGTGGGAGGGATGTGAT</t>
  </si>
  <si>
    <t>GGCAACCAAGAAACAGAACC</t>
  </si>
  <si>
    <t>TGTGGGAGGGATGTGATGTA</t>
  </si>
  <si>
    <t>DdeI</t>
  </si>
  <si>
    <t>GCGTGATGTCGCTTTGTTAAT</t>
  </si>
  <si>
    <t>ACAGTGAGTGTGTCGCAAGG</t>
  </si>
  <si>
    <t>GGTGACACCTGATGGGAGTT</t>
  </si>
  <si>
    <t>CTTTTGAAGCAGACGTGCAG</t>
  </si>
  <si>
    <t>HaeIII</t>
  </si>
  <si>
    <t>TTTCACTAGCCGGGAAGCTA</t>
  </si>
  <si>
    <t>GCTGCTGCTGCTAAACCTCT</t>
  </si>
  <si>
    <t>ATGTGTCTGGGGTGGCTTTA</t>
  </si>
  <si>
    <t>TTGCCCCATAATCATAAAGAATG</t>
  </si>
  <si>
    <t>GGACGTTCAAATCCAGCAAT</t>
  </si>
  <si>
    <t>GCAAATCAGCCGATAAATCC</t>
  </si>
  <si>
    <t>HinfI</t>
  </si>
  <si>
    <t>CGCTGTCATCGGAGTTGTAA</t>
  </si>
  <si>
    <t>CCAGTGGAATTTGGGAAGAA</t>
  </si>
  <si>
    <t>ApoI</t>
  </si>
  <si>
    <t>GGATATCAACGATCGGAGGA</t>
  </si>
  <si>
    <t>GTTATCGCTGGCCTCAAGTC</t>
  </si>
  <si>
    <t>CATGCTGAACTCCACGTAACA</t>
  </si>
  <si>
    <t>CAAATTCCCTGCAGCAATAGA</t>
  </si>
  <si>
    <t>TTTTTCCCGATCTTTGCATC</t>
  </si>
  <si>
    <t>AGCGAATCTTTGCTTTTTCG</t>
  </si>
  <si>
    <t xml:space="preserve">MnlI  </t>
  </si>
  <si>
    <t>GCAGCAATCGATTTTGATCC</t>
  </si>
  <si>
    <t>TTGTGCCGATATGTTCACACT</t>
  </si>
  <si>
    <t>GTTGAACATGCGGTGTCTTG</t>
  </si>
  <si>
    <t>TAAATCCTCCCATGCAGGTC</t>
  </si>
  <si>
    <t>HincII</t>
  </si>
  <si>
    <t>AGGCCGACGTGTTTTATTTG</t>
  </si>
  <si>
    <t>TCCTTGACTCAGTGCCTCCT</t>
  </si>
  <si>
    <t>TTGGGTTCAGGAAAGACCAC</t>
  </si>
  <si>
    <t>CTCAAAACGTCGTCGTCAGA</t>
  </si>
  <si>
    <t>CTCAGCTCCTTCAAGACATGG</t>
  </si>
  <si>
    <t>CGATGCTTTTTCCCACTGTT</t>
  </si>
  <si>
    <t>AATTGGAGTTGCAGCAAAAGA</t>
  </si>
  <si>
    <t>TTGGAAGAAGCGCGTTAAGT</t>
  </si>
  <si>
    <t>TTTATTTGCTTTATCCTTTTGACG</t>
  </si>
  <si>
    <t>TCTGTTTGAGAGGGAATTTGG</t>
  </si>
  <si>
    <t>sequence</t>
  </si>
  <si>
    <t>lg_1_000082030</t>
  </si>
  <si>
    <t>CCTCTTTGAATGGAATCTTTCATTTTTTTAAGCGCAACGATGCTATCACTGCCGATTCAAAAATCGCCTTCTTG[T/C]GGCTTTGTTTGTCTTGGCTTTATGTGCAGCATAACAACACTAACCTTCTTAATTTGTTCGTCACTTGTTTATGC</t>
  </si>
  <si>
    <t>lg_1_006067457</t>
  </si>
  <si>
    <t>TTTGGTTGATTTGTTTTCGAACTTTTCTGAATCAATAGTTGTTTTTGGAATTTCTGAGATCCAAGTTTCTCGAT[T/G]GAATTCGAGTGCAGTGGCGCGGATGGCCAGTTTCGGATTTCTCAAATTGTTAATAATAAGTTCATGATTGCTAC</t>
  </si>
  <si>
    <t>lg_1_012019988</t>
  </si>
  <si>
    <t>GTGAAACACACACAAAACGCTTTCCTTCTCCCATCATTCCTGGTTTTCAATACCAACTTGAATTGCCGTACGGC[G/A]AAATTACAGTGAAAGCGAAGCAAAAAGACAAAGAAGATAGTGATTTTTGCAAGGAAATGTTTGAAAGTTATGCA</t>
  </si>
  <si>
    <t>lg_1_012227472</t>
  </si>
  <si>
    <t>CCTTCTTTCTATGTTGCTTCCTGGGCCCCACTACCACATCAAATTATATTTTTCTTGTCCTTTTACAACGAAGA[A/C]ACTTTGGTATAGGTCCCACATGATATAATAATCATAAGGTCTTTTGTTCACGAGTGGTTCTGAATTATTTGTAA</t>
  </si>
  <si>
    <t>lg_1_022057373</t>
  </si>
  <si>
    <t>AAGACACTGTTTGATTTGGTCCAAAATCGATTGTTTCTACAAGCCGGCGACCGAAGAAGAAACAAGAATTAGTC[T/C]ACTTTTTACAGCTCCGCGAATTTAACGCCATTCAGTCGTTGTGTAATATAGTATTTCGAGTTTGTTATGTTGTC</t>
  </si>
  <si>
    <t>lg_1_030588910</t>
  </si>
  <si>
    <t>TGGTTATAATGAATGATGTAATAGAATGGTCCATATGAAAAGCACATCTACCAAACATTTGTGTGATCATTGAG[C/A]AACATTTACACCTACACAATAAAGGTTTCTAAAGGGCCCATTGACCACATGTTTGACTTACACCACCTCATGTC</t>
  </si>
  <si>
    <t>lg_1_038307776</t>
  </si>
  <si>
    <t>TGTATGCATAATGGCAGAGCTTTATCTCGGGTGTTGGTAATTGGATTGCAGATGAAGTGCTATACCAGGTTTCA[C/T]TATTTGCTCTTTACAATCTGTATATTGAGCAAAATATATACTGTTTTCATGATAATCGGTTTATTTTTCAGGCG</t>
  </si>
  <si>
    <t>lg_1_045340663</t>
  </si>
  <si>
    <t>CGAAATCTATCTTATAACACTTACACATCAGAGACGCTAGTGTTGGCGAAATGCACAAAGTTGAGGTCCCTAGG[C/T]AAGAATGTAAAAGCGTGGAGGATATCTGCAAACATTTGTCCAGTTTTTATTTACAAATTAGTGAAATTTTGTAA</t>
  </si>
  <si>
    <t>lg_1_047028377</t>
  </si>
  <si>
    <t>TATCTAAGGTTACATGTTAACAATGAGGTGGCAATATAGGTGTAAAAGACGCAAAAACAATTATGTCATTATCA[T/C]AACATCAATTCTTAGGCTAAAGAAAGGTTCAGTTTTATTTTATTATTGTACATTTCATTTGTCTTTTACATTCT</t>
  </si>
  <si>
    <t>lg_1_054895896</t>
  </si>
  <si>
    <t>CTTGTTCTACTTCTATTGACCAATATAACCCTTGTGGTTGCACCTGTTCTCTTGGAAAAAGTCAACCGGGAAGG[G/A]CACAGGGGGTCTTTGACTGGTGAGGTGGGTGGTTTTGGTGATCAGTTAGGTATGGCTTTGGAGTGGGGTATGTT</t>
  </si>
  <si>
    <t>lg_1_060774023</t>
  </si>
  <si>
    <t>GAGCTCTTGCTCTTTACCCGTAAGTTTCACTTTTACATGTTCGATTACTAAGATTATATTTTGACGTTTTAGGG[C/T]TTCGTTTTAGTGAAACGATTTGGGTTTTCTAGAGATTTGATTCTCGTTGACATTGTTTCACTTATCAGTATTGA</t>
  </si>
  <si>
    <t>lg_1_066897879</t>
  </si>
  <si>
    <t>CTAAAATCCCCAACCCTCGTCCTCGACCTCCTTCTATACCTCTCTCTCTCATCAATTTCCTCCACCTCCGATAC[A/T]ATAGCATTCTTTATCGCCGACAAATCGATCCTAATCTTAGCTCTAGGGCTCCACTTTTCCAGAACTTTCTTACT</t>
  </si>
  <si>
    <t>lg_1_073076145</t>
  </si>
  <si>
    <t>GATGCTGAACATGTCGTCATCCCACCGTACGTATCGCCGGAAAAAGTTCAGTCAACGCTGTCGCAGTCGCCGAT[C/G]AACGGCCGCCGTGACATTTTCGCGTTCTTTCGAGGGAAAATGGAAGTCCACCCCAAGAACGTCAGCGGACGATT</t>
  </si>
  <si>
    <t>lg_1_080038898</t>
  </si>
  <si>
    <t>CGTAGTAGCATTCGTGAATTCCTTTGTAGTGAAGCAATGCATTTTCTTGGAATTCCAACCACTCGTGCACTTAG[C/T]CTTGTTACAACTGGAAAATACGTGAGACGTGACATGTTTTATGAGTAAAAAATCTCACTTCCTTTTTCTATTTA</t>
  </si>
  <si>
    <t>lg_1_088582248</t>
  </si>
  <si>
    <t>TTTCCACTAATAGTTGCACTTTTTATAGAAGCTATCAACTCACTTAATTCTTGAGGGCTAAGTTTTATTTCATT[T/G]ATAGACAACTTTTCATTCTTCATGTATGCAGCAATATCTCCCATGATCCAATTAGCTGCTAATTTTACATCGGG</t>
  </si>
  <si>
    <t>lg_1_089916524</t>
  </si>
  <si>
    <t>AATGTGCCAAGTCGAGAACTGATATTAAGGATGCGGCTCATGGAAGATGAACGACGAAAAAATGGCAACATGGC[C/T]TCGGTAAACTGTTTTGATCCGTAGTAATTAGTCTTGATCACAGTTTCAGCATACTCCATGGAGTTTTCGTTCAT</t>
  </si>
  <si>
    <t>lg_1_098375851</t>
  </si>
  <si>
    <t>GTTTCTTGCACGCAAAGTGTTTGTTCATATGCCAACGCGATTCTTTGTGCCTGTCTTCATCTATTGATTTTTAG[T/C]ATCCATTCGAGAATTACTTGCAACCAAATTGTAAACAGATATAAATTATATTTCAATGTTGTTGCTTTTGATTT</t>
  </si>
  <si>
    <t>lg_1_112265755</t>
  </si>
  <si>
    <t>CTTCAAAACCCTTGTGAGTTCTCCAAATCCAATTTCTTCAACACGAGTCGAGGTCCCTTTGAATGCCAGAATTT[T/G]CAATCACCAACACAAGGGTTCCAAAACTAGGCTCATAAGCTAAACCAACCAGAACTCAATAGATCTAAATCACA</t>
  </si>
  <si>
    <t>lg_1_117797006</t>
  </si>
  <si>
    <t>CAAATGCTAAACCCTAGCAGATCAAGAACTCAACCCAGGCCTACCCGATCTCATCCTCTCGGAGGTAATATTAA[C/T]ATCTTTTCACTAATTTACTCCATTAATCATCTCATAAAACCTTCATTTCACTATCTTCCAAGATTTATTAGCTT</t>
  </si>
  <si>
    <t>lg_1_121440370</t>
  </si>
  <si>
    <t>GTTTGGCAAAAGTAGCAGAAAGTTATAAAATGACATTTAAAAAAATATATTCTCTATAATTAATTAAGGGGTAT[A/C]TTTGGAAAATTTTAAAAAAACTCTTGAAAAGCTAAGTTTAAGCTACTTTTTTGGTTTGCCAAACATGACAACTA</t>
  </si>
  <si>
    <t>lg_1_127128280</t>
  </si>
  <si>
    <t>CGTGCCCGCACTCTTGCTTGCACACGCACCAAGGCTTGCATACACCGCATTGTCATTTGAGCTTGTTTTCGTAC[A/G]TTATGGCCCCTTACTAGGGCTTGTAACCTCACTAGTCCCTTTAATGCTCGTAATGCACGTCTAGCCTACATGAA</t>
  </si>
  <si>
    <t>lg_1_144754085</t>
  </si>
  <si>
    <t>TTATCATCATTTTCGGAATTATTGGGCCAAAATGATCATTTTGGATAAATTAGGCCTTTTATGTCATATTGATA[C/T]TATCTAGGCTAAAATGATTGTTTTTGATAGAAATGGACCATTTATGACACTTTTATTGAATTGGGCCTTAAATG</t>
  </si>
  <si>
    <t>lg_1_156347396</t>
  </si>
  <si>
    <t>GCTTCATGGGATTTGGACTTTTATTGGGAAGAGTCTTTTGGGGCTTTTTAAGCAACTCTTGAAGGATAATACTA[T/A]TATTTTTGTGAATATAAATACTTTGTCTTTTACTTTTATGTCGCTGTTTGTTCTCATGTTCAAGGACATCCACC</t>
  </si>
  <si>
    <t>lg_1_167828837</t>
  </si>
  <si>
    <t>TTTGTAGTTTGTAGAACTCCCAATTCCCAAAGTACAAGGTATGTTATATTGGTATGGGCCTTAATCTCAAATTA[A/G]TTTGATAAATAAACCTCGAATGTAAAATTTGCAATAATAAACTTGTACCCCAAACATAAACTTGAACTCAAAAT</t>
  </si>
  <si>
    <t>lg_1_178958289</t>
  </si>
  <si>
    <t>TCTGGATTTGTTGTTACTGATGAATTATGAATCAATTGTCGATTATAGAAGTAAGATGTTGCAGATGTTTGTCT[G/A]TTTGGATCTAACAAACATATACATACACACAATGCATTCACTAAAACCGATTTTGGCCTTGATTCCCCCAATGC</t>
  </si>
  <si>
    <t>lg_1_190037311</t>
  </si>
  <si>
    <t>ACCGCCAGGGAAACGGCGGTGGTATCGGCGGGGATTGGCGGCAGTTCGGAGATTCTGGCTTGGGGTAGAGGTGG[C/G]ATTAGGAGTCATACAAGGCATGGGAGTTTAAGTAATAGTGGTGGGAAGAGTACAAGGAACAGTAGGGTTTCAAA</t>
  </si>
  <si>
    <t>lg_1_203473961</t>
  </si>
  <si>
    <t>ATTTCCATCGGAAACAATCAAGCTTCCATTATTTCCGATGCTGAAAACACCAGAATCGCCGGTGATTGGATCGT[T/C]TCTGTTCGCTACCCATGCGACTGTTCGGTTCTGAAATCCGTAATACCAAATTCCGACGTATTTTAATCTTGAAT</t>
  </si>
  <si>
    <t>lg_1_210731935</t>
  </si>
  <si>
    <t>AAGATCAAACTTGTTTTCACAGGTAACGATCAATCATTTCCTTCATTGATTTTTGATGAATTCATCCTATATAA[G/C]TTCGATTCAATTGAATATCGTTTCGTGGGTTTCTTTTTTGAAATGTCATTTTGTGGGTTTCTTTTTGAATGAAA</t>
  </si>
  <si>
    <t>lg_1_213754032</t>
  </si>
  <si>
    <t>GAGCAGGTTGGGGGTTTGTTGGGTGAGAAGCTGAAGGTGGTTGATTTGAAAGATTTTGGATCAGAAAAAGAACA[A/G]GCTTTGGCATCTTTACAGGTGGAAACACAGTCAGATTGGAAGCTTGCTGTTCAATATTTTGCTAATTTCACTGT</t>
  </si>
  <si>
    <t>lg_2_004286804</t>
  </si>
  <si>
    <t>ATTCCTTCACCGGAAATATCTCATCAAGATGTCAGAAGTTTTACTTCAGAAAGCTTCACGATGAGGAAGTTGCC[C/G]AAAAGCTGTCAAGAATTCTTGTCCATGAACGTATGGGGATCGAGAAAGAAGCATTGAAGCTCATAGTTGCTAAA</t>
  </si>
  <si>
    <t>lg_2_006495740</t>
  </si>
  <si>
    <t>TCAACCATCATTGTATTCTAATACGTCATCGGCCCTACCTGTCCCCTCGGCAATCCCCAATATCTCTCTCTACC[T/C]TGTATCTATTCATTCATCATATCCATCATGGGTCGGGTGGCCTTCCTCCCCAATTTGTCGCTTTCTTTTTCAAC</t>
  </si>
  <si>
    <t>lg_2_006880166</t>
  </si>
  <si>
    <t>TTGAAGATGCTCCAGAACATAGAGATGTATGTTCCTTTACGGTGGGTAGGTGGGTATGAGGTCATGATAGCTCC[T/C]TGGCCGGCCCAGAGGAGACCGGCGCCGACACCGAGAAGAGCGCCGGCAACGATGGCGAAAGCTTGATGTTTGTG</t>
  </si>
  <si>
    <t>lg_2_012348245</t>
  </si>
  <si>
    <t>GCAGAAGATGTTTCACCAAGGGTGATTTTGCGAAACGTGGATTGGAGCTCTTGGATGTGAGTTTTGACAAGAAA[G/A]AGTATTTCTTTTGTTCTCCCACAAGAATCTAACATCTTTAAGGACGATTCAGAGACTTTTTGAACAGACGTTTG</t>
  </si>
  <si>
    <t>lg_2_013666784</t>
  </si>
  <si>
    <t>TCGTTCACGTGAAGCAGGATTTGCTTTTCTTCAAGCTCGATCTGTGGTTCGTGTTGGGGAGATTTGTTGAAAGA[T/C]TTTCTGAATTTGTCCATTACAATCAACAATGTTCGAAGAATTTAAATCGAAAGCGTCAGATTAAATTATTATTC</t>
  </si>
  <si>
    <t>lg_2_017366409</t>
  </si>
  <si>
    <t>TTTTATTTTTTTCAGCTATACTAAGCAATGAGATTGGTTGGTTTGATTTTGATGAAAATTCTACGGGATCGCTT[T/A]TATCAAAGTTGGCAGCAGATGCAACACTAGTACGAAGTGCATTAGCAGATCGTCTATCAACAATCGTACAAAAT</t>
  </si>
  <si>
    <t>lg_2_021378708</t>
  </si>
  <si>
    <t>TCTGTAATAAAATAATTTATAAATTTCTAGTAATAAAAAGATATGGATAAAGTTTAGAACAACTAAATAAATAT[A/G]AAAGTTATTTATGTAATATTATAGATATTAGATAAAACATAATATGCATAAAATATTTGTTTTGCTGTTCAATA</t>
  </si>
  <si>
    <t>lg_2_022703639</t>
  </si>
  <si>
    <t>GTCGCTAACGACGACAAAATCGCCACACAATTCCCCAAACAAAACCACCGGAAATCCATTTTCGCCGGACTTAC[A/G]TTCCCAATAAAGTAACCTCCACGTGTCGGCATGAAATCGAAGACCCATTCGGGAAGCGAATCGGGGATTACGTT</t>
  </si>
  <si>
    <t>lg_2_035376729</t>
  </si>
  <si>
    <t>CCATCAGTAGGAAGCCCTTGTGCTTCAAGCTCTTCAGCCAGCTCATTCACAAGCATTTTACTTGCAGCTTTTGG[T/C]TTCAATGCGTTTTTATTGGGGCGTTTAAGGATATGAAAAAGCCACTCAAGAACACGAACATATTCGGATTCTGT</t>
  </si>
  <si>
    <t>lg_2_051393823</t>
  </si>
  <si>
    <t>TTCACCATTAACAAAACAATGAAACCCCGAAGCATCCCTAACATGAATCTCCCTTTTAGTAACAACCGAAACAT[G/A]CTTAAAAAAACTATGACAATCCCCACAAAGAAGAATATTCTTCATAACCCGAACCGGGGCCCCACGCCCCGTCA</t>
  </si>
  <si>
    <t>lg_2_059960085</t>
  </si>
  <si>
    <t>CCGTTACATGAAAGTTTTGACTCTGAGTCTCCTTCCTTCTATTCTTAAACCTATTCCTCTTTATCCATTTAGTC[T/C]GCTCACCGTCGAACTTATAATCCAAGCCCTAGATTTCCTTTTTCTTCTTCATCACTCGCACCATCACATGGACA</t>
  </si>
  <si>
    <t>lg_2_069627220</t>
  </si>
  <si>
    <t>ATATTGACCACGAGTTGTGGTCAACCGATTAGGATCACGAAAAATTTGAGGGTTTGTGGGGATTGTCATGTTGC[A/G]ATGGTGTATATATCGAAGATTATTGATCATGAGATAATATTGAGGGATTCGAGTCGCTTTCATCATTTTAAGAA</t>
  </si>
  <si>
    <t>lg_2_080952580</t>
  </si>
  <si>
    <t>GCCGATGAAGGGTTGAAGGAGCGGTGGTATTTGTAGGGAAAGGACAATGGAACCGAGTTCATTGGGACCCAACT[T/A]TTTGTTCCGTTTCAACTTAATAATTAATTAATTAAATTTGTCGGATAATAAAAATATTTTTAATGGTACACAAA</t>
  </si>
  <si>
    <t>lg_2_089199378</t>
  </si>
  <si>
    <t>AACATGACTGCACCTGAAAGTTGAAAATAGCATTGCAGATAAAGGGGTATATGTGTAAGTTTAATCAATATCAT[G/A]TTTGGAGCATGCAAATGATAATGACAAGTTTGTTGATACAATCACAAAATAGTTAACGATATAATATTTATATC</t>
  </si>
  <si>
    <t>lg_2_095588850</t>
  </si>
  <si>
    <t>CACTAACACATAAGGATCAAGATTCAAGAAGAGTTCATGTTGAGTATTGACATCATGAGAAAGACTTGCCTTCC[G/A]TTCTTCAGGTTCTCATCCAAACCAAGAAGATTAGAGTAAGAAAGTTTTTTTACCAATTGGGAAGAAGATGTCTT</t>
  </si>
  <si>
    <t>lg_2_105915100</t>
  </si>
  <si>
    <t>GGTGGTGGGTTTGTACCCGAAGTCTTTATACGCTAGGCTCACGTTAGCGTGAGTGAAAGGAACGTCGCCGTTTC[G/T]TGGCATCTTGATCACATGCTTCTTGGCCTTCACGTTCAATAAACTCTCCAATATTGACACCAGTTTCCCCACCG</t>
  </si>
  <si>
    <t>lg_2_113727417</t>
  </si>
  <si>
    <t>AATCCAAGATTATCTTTGAAAAACTCAACACTTTGATCATAAGAAGCAAGCATTCCCATGTTCAATGCCATTGC[C/T]CTTACAACAGTGGGACCCGCACCTTTCCAAAGAGCTAAAACTCCTTCATCTGCTGTGATTCTGTATAAAGCATG</t>
  </si>
  <si>
    <t>lg_2_120856424</t>
  </si>
  <si>
    <t>TTGCAAAGATATAAATCGGTCAAAGGTCTTAGGGACAGGATTTTGACCAATTTGAAGCCACAAATGTCGAGAGA[T/A]TTTGACAATGGTGTTGTTCATGGGAGTGGGTCAAAGTCTAGAGGTGAAACGGTTAATGGTAGAAGGTTAAAAAA</t>
  </si>
  <si>
    <t>lg_2_130174953</t>
  </si>
  <si>
    <t>ACAGCAATCTTTCAACTTCCCGCCAATTAAGCATTGATGGTAACAATGAATCTATGTGCTCTACTACACCTTTA[T/C]CTAAAGAATCCGTTGTTTCATCTGGTGAAGCTCATTCATCCACCACTCATTTGAGTGGGAGAAAGTCCTTGGAA</t>
  </si>
  <si>
    <t>lg_2_132389925</t>
  </si>
  <si>
    <t>ACGACTTGTGGGAATGGCACTGTTATTGATAGAAACAAGTGCTTTGGCGTTGGTTGTTGCCAAACTACTATTCC[C/T]CATACTCTCACGTCGTTTACGTTGAATCTAAGAGGCTTGAAAAGACATGCTGGAAATGGAAGCTGTGGGTCTGC</t>
  </si>
  <si>
    <t>lg_2_136140865</t>
  </si>
  <si>
    <t>TTTTAATAAGAAACTTCAGTCAAGTTTTCCGATCTTTGTTGTGATAGAGCAGCATAAAGAGAGAAGATTGTTTA[G/A]CCTTTCATTAATATTGCAAACTTACAAAAACTAATTCCCCTCCCCTCATCCTCACCCACCCTACAAAATTCATA</t>
  </si>
  <si>
    <t>lg_2_139919140</t>
  </si>
  <si>
    <t>TCCTCGTGTACACATCTCTTCCATACACAACACAAATTCAGTTTTTCGTTTGTCGTGATTTGAGCCGATGTTAG[T/C]GGATTTGGATCGATATCTCGCTACTAGCTAGTTCAAATGCATAGTGTTCTAGAGTCATACTCATTGATATATAC</t>
  </si>
  <si>
    <t>lg_2_142462312</t>
  </si>
  <si>
    <t>ATTAATCTCCGGTTCTTTTCTTGAGACCTGTATATAACTTATCCCCCAAACACAAAACGAAAAAAAGAACTGAA[C/A]TGTTATCTCCCTATCATCATACTAAATTACTAATACTAAAACCACTAAAAACTAATATCAGTCAGCAGATTAAG</t>
  </si>
  <si>
    <t>lg_2_145234359</t>
  </si>
  <si>
    <t>TGGTCCATGTTTTTATGCAGGAATGTTGTCGACCCAAGAGACGTGTACTTTTCCTTTTGCAAGTATCTCATGTT[T/A]ATCGTGGACATGGCGGAATAAAGCTGCCCACTAAACCTGCAAAGCACTCTACTTCCAACAATGCGACTACATAC</t>
  </si>
  <si>
    <t>lg_2_152396094</t>
  </si>
  <si>
    <t>GGGTGGGACAGCAGGATACGCCACGTCATCATTAAATTAAATATATTATATCTTCTTTTCTTTCATCTAGTAAA[A/G]TCATGGACGAGGCCTGGTCTGTCAGTGACGTTAAGCCGCCACGAGAGGAATGGCGAATCTCTGTCGTCCACGTC</t>
  </si>
  <si>
    <t>lg_2_160006289</t>
  </si>
  <si>
    <t>ACATTTGGTTTCACATCCGTTTTCACCATTTTTTCAAACAAGTTGATTGCTTTTTGTGCATATCCATGCATTGC[A/G]AATCCAAGAATTAACGAGCTATAAGAGTAAACGTTTTTCTCAGGCATTTTATCAAACACGTTACATGCATCATC</t>
  </si>
  <si>
    <t>lg_2_165019690</t>
  </si>
  <si>
    <t>AAATCCGTTCGATACACCCGTGGAAGCTTTATCTTTCCCGGAGCTCAGGTGTACCCTCACAGGAGCTTCACTGA[G/A]GAAGTAATGGTACTCGATAGCCACTTTGGAAACCTTGTTTCCAATGCTTATGTCATGGGAGGTGATGACAAGAA</t>
  </si>
  <si>
    <t>lg_2_170135795</t>
  </si>
  <si>
    <t>ATTGTTGAAATGTATGTGCAGGGTTTACAGTTTTCATCACAAGACAGCATTTTTGACTGGTTAGAGCGGTTATA[G/A]GGGATGGAAATGATGTGGGTTATTGAGGAATCTCAGATTGAAAGTGATATTTATGTTACTATTTTGGTTGTTTT</t>
  </si>
  <si>
    <t>lg_2_174052501</t>
  </si>
  <si>
    <t>AGAGGAGTTTTCTAGAACGTACGCTGACATCATTACAAGATAAATGCAAAGTCATGGTTGAAGATTTGGAGAAA[C/A]GGATTGATGAGAAGAAGAAAGAGAGTGAATTCAAGCTGAAGATAATAGAAACAGATATTGAAATAGCCGAAGCT</t>
  </si>
  <si>
    <t>lg_2_179098211</t>
  </si>
  <si>
    <t>TTGGTTGACGCTGGAACTCCGCCGCTTTGTGTGGTGGCCGATTTTTTCTTTGGGTGGTCGGCGGCGGTAACCCA[C/T]GAGTTCGGGATTTTCCATGTCATCTTCAGTGGATCTGGTGGGTTTGGATTAGCGTGTTACTTCTCGTCTTGGAT</t>
  </si>
  <si>
    <t>lg_2_186293430</t>
  </si>
  <si>
    <t>GCCATGGCAATTTCTCCACCTTTGAATCCATAATCCAAGCTAGGGTTTCGTCCGCCTGAAAGATTCGAAGGTAA[C/G]CCATTGTTGTAGAAGTCGTTTACGAGTTCGGAGAATTGAGCAAACATGAGTTTTCCGATGGAGGCAATGGCTAA</t>
  </si>
  <si>
    <t>lg_2_189318467</t>
  </si>
  <si>
    <t>TAGTTAATTGGGTAGGATTTATTGAGCGAGGAATGAGGCGGAGGAGATAGATCCTGGAAGGTGAAAAGAAGGGA[G/T]ATATATTTGGAATCGACTACACAGAAATTAGGTTTTCGCTTAAATTCGGTAAGAACTTGGTTTAACGAACCTTC</t>
  </si>
  <si>
    <t>lg_2_196241849</t>
  </si>
  <si>
    <t>GACAAGTGGTGGCTACCAGTGCCACGTGTCCCTGCTAATGGTCTTCAAGAAGCTACACGAAAACGATTAAACTA[C/T]AAACGTGAATCCGCTAATCAGATTCTAAAAGCTGCCATGTCAATCAACAGTGTTTCTTTATCTGAAATGGAAGT</t>
  </si>
  <si>
    <t>lg_2_205149163</t>
  </si>
  <si>
    <t>CTGGTCCAGAGAAACCGTTTCCACTCAAATCAATCACCCGAAGGCTAGCAAGTTGGGCGAGATTGACTCCTATG[C/T]TTCCTGTAAGATTGTTCTTAGCCAATGATAACTTGGTAAGAAACTTTAACTGCATCAGGCCACGTCCCATCTTT</t>
  </si>
  <si>
    <t>lg_2_213166538</t>
  </si>
  <si>
    <t>ATCTGATCATGATCTAGAAACTTCTCCGACCTCAATTTGTTCCTGAAACTGTTATCTCTTTTGAGCAATGAACT[A/G]ATCGTAACCTCTTCGATTTCGCATTTCATTTCCTTCTTGTCTAACTTGGTTTTGTTATTCTGAAACCCCAGCAT</t>
  </si>
  <si>
    <t>lg_2_217075150</t>
  </si>
  <si>
    <t>TCATCATCATCATCTTCCATTTGTGACCGAAGAACTTGTTCCACAGCAGCTTGCTCGCTAACCGAAGCATTGTC[T/G]AGTTGCTGCTGCTGCTCCATCTTATCAGTCAGATACATTTCAGCCATATCTTCATCATCATCAAGCAAGTGCTC</t>
  </si>
  <si>
    <t>lg_3_000199144</t>
  </si>
  <si>
    <t>TCGGACTCGGTCTGTGTCAAAAGAGTGAGAGACTAAACAGTAGGAGAATTGAGTGCCGAGATGAGGTGAGAAAT[T/C]AGCAAGCTGCGCCGGCAAAGAAAGCGCTCCACGGCCAAAACCGGCGACACCAATAGGCTCGCCGAGCGATTCAT</t>
  </si>
  <si>
    <t>lg_3_009950999</t>
  </si>
  <si>
    <t>CTATTATCTCTTTAACATAATTAGAAAATCTACCCCATAATCTCTGACCCCTTCCAGACACATTTCCATTTGAA[A/G]CGGAAACATTCTCATCAAGAGACGCCTCACAACCAGCAATCTTCAATAGCTCCTGTATAGCCAGAGCAGCCGAG</t>
  </si>
  <si>
    <t>lg_3_019413204</t>
  </si>
  <si>
    <t>TCCTTCCCACTACCACATCATCAATTTTCTTTCCACAACAGGAACACTGCCGGTGTCAGTTGGAACCCACTTTT[C/T]TTCCAATCCCAGCCAGCACCCCCACGGAGCCACTCTAACTTGATGCTACAGCCCCCAAACAGCTACGCCGCCCC</t>
  </si>
  <si>
    <t>lg_3_035216242</t>
  </si>
  <si>
    <t>TGAACACTTTGTTCCGTAGGTGTCCCCGGAATATACGGGACAAAACCACGACCCCCAAAAACAGGACGCATAAA[A/C]GCATTATCAAACTTTCTCCAATAATAATGAACTGTATGAGAAGGTGTTGAAAGAAGCACACGTAGATTCGCTGG</t>
  </si>
  <si>
    <t>lg_3_042354780</t>
  </si>
  <si>
    <t>AAGTTTGTTCTTAGCATGTCTGCAAGTAAAGACGTTCTTGCCCTTGCTTCCATTGAAGTAGACCTGTCAAGCAT[T/C]GAACCAGGAACCACTGTGACTGTTAAGTGGCGTGGGAAGCCAGTTTTCATCAGGCGTAGAACAGATGATGACAT</t>
  </si>
  <si>
    <t>lg_3_051978396</t>
  </si>
  <si>
    <t>ATAGCATAAACATCTTCACATCCTTTTACTCGCAACCATTCATCTGTAGCTAAAACCCGTCTTTTTCCCTGTCC[A/G]ATTTGGTCCATGAAGTCCTTCACAACGGGTCGGGTCGCAACACCGGTTGACCAAAGAACCATTCCATGAGGTAT</t>
  </si>
  <si>
    <t>lg_3_051994565</t>
  </si>
  <si>
    <t>GATATCGGAATTGTTTAGGCCGATGGAGATGTGTTGACCATCGGGTGCCCATTTGACACTTGTAACAGGGCCAG[C/A]TTCGTCATCTACTGTAACGAGTTCAGAGGTGTTTCCATCTGTAGCGTCCCATAGATACACTGTGTTTCCTAAAG</t>
  </si>
  <si>
    <t>lg_3_057357773</t>
  </si>
  <si>
    <t>TAATCCACATTTATATTTATATATATAAACGATTTCTTCATTTGATTTAGGAAAAAGATCATCAATTTTACCCA[T/C]TTCGTTCGTTCATCTGAATTTCTCTTTTCTTTGTTATGAACGCAATCAAGGTTTACAACAATATGAAGGTTGGT</t>
  </si>
  <si>
    <t>lg_3_063115977</t>
  </si>
  <si>
    <t>GTACACAGCTGTCAAAGAATCTCTGAATCACGATGTACCCTAGAAATTAAAATCTTAATAAAGTTACACAAAAA[G/A]GTTTTTTTGTTCCAATTTTTATTTAATTTTAATGAAATTAAATGAAATAATTGGAATACCCAACGAAATTGAAA</t>
  </si>
  <si>
    <t>lg_3_070241261</t>
  </si>
  <si>
    <t>CACAACTGTCTCAAACTGCTTATAGCATTGTCTCTTGTTAATACATTACTTCTTGACATCTGGCCATTGTTCAT[A/G]TCTGATGATTTTACAGGTGATATAGCTGTTGTTGATGGTTCATTTGCTGATTGAGATGGGGAACCGATTCCATG</t>
  </si>
  <si>
    <t>lg_3_077151900</t>
  </si>
  <si>
    <t>GATTGTTGCCATGCTTCCATACCTTGAGATAAAGCATCTTCAGCTTGTTGTGAAGATTGTTGTAAATTACATAT[T/C]CCCATTAACTGTTGATCTGTTAATGGCTCCAAATGGCTCCCGAGTATCTATTCAAAAACAAAAAGTCAAAATAA</t>
  </si>
  <si>
    <t>lg_3_083170764</t>
  </si>
  <si>
    <t>GCGGATAAGGAATTCAGAGAGAAAATCGAAGGTGTAGGAGCAATGGATCATGAGAATTTAGTTCCTTTAAGAGC[G/A]TACTACTGCAATGGCGAAGAAAAGCTTCTTGTCTACGATTACATGCCTATGGGAAGCTTATCTGCTCTCTTACA</t>
  </si>
  <si>
    <t>lg_3_088782697</t>
  </si>
  <si>
    <t>TTTGAAATACCCAGATTGTATTTTCTTCTGATGAAACTAGAAGGACTGTTTATACAACTTTGCGCTACTCTTTG[G/C]TTTTCAGGGTGTCTGAAATCTTCGCACCTTGATATCAAAGCTTTTAGGCCTAAAAACCATGAATCTGCTTGCAT</t>
  </si>
  <si>
    <t>lg_3_095161930</t>
  </si>
  <si>
    <t>ATCACAATCATGCAATTGTAGAGTAGTTCAATCTGTATTTTAACCTTACATCTAACATGTTACTATGTTTGTTA[T/C]ATCACAGGTGACTGGAAATCCACCCCCTTCATCACATAAACTAGCACTTCCTAATCATGTGAATCCCACTTCAA</t>
  </si>
  <si>
    <t>lg_3_107683746</t>
  </si>
  <si>
    <t>AAACCAAATGATTCCTTCTAAAAACAAAAAAGTTTAATCTCAGATTAGACACTTGTATTAAGTTAGGCATAAAT[T/A]CACAAAGTGGCATCACTTTTGGACCACTAAATAAATTTTTACCTTTATTAAACCACATAGCTTACTCCATTTTT</t>
  </si>
  <si>
    <t>lg_3_117967141</t>
  </si>
  <si>
    <t>TCGGAAGCAAAGGCGAGAGGAGATTCGTATTCGTTTTTAGTAAGCTTCGACTTGATAGTTCCAAGATCCATCGG[T/C]TTGTTGATGATTTTATGATAATCACTTAGCTTCAAAGCAGCCGCATCAACTGGAGTATTGAAAACCCAACCGTG</t>
  </si>
  <si>
    <t>lg_3_144823022</t>
  </si>
  <si>
    <t>GAAGATTGTTGTTGCCGTTGTGTTGATGGTTGTTCTTTGTGCAGAACGGAATCTTGGTGTGGTGAGGGTGGTGG[T/C]AGGGGATGACTTCACACGGTGGACAAATGATCGGATCAATTTTGAAGAGGAGCCATTGGTGGTCATGGCCATCA</t>
  </si>
  <si>
    <t>lg_3_155908339</t>
  </si>
  <si>
    <t>GGCACCCAACCTTCAATGGCATCACCGGCAACAGCACTAAGCCAAGCAGGCCAACCGGCGGCAACCTGTTCACC[T/A]GCCGCCGATCTTCCAAACCTAATGCTACTCAACCCAAATTTTTTTGAAAACTTACTACACGAACGTGTATTCAA</t>
  </si>
  <si>
    <t>lg_3_159307532</t>
  </si>
  <si>
    <t>CTTCTTTGATTATTCTAGGGTCGATTTTGTGGGTTGGTGAGTTTGATGGAGTAGGGTTTGAGGAAAAGGGTAAA[A/T]TGGTAAATTGGAAAGGAATGCCTTCGGCTATTAGTTTGTATGCGTTTTGCTATTGCGCTCATCCGGTTTTTCCT</t>
  </si>
  <si>
    <t>lg_3_161780289</t>
  </si>
  <si>
    <t>CCATATGCATGCTCGATTAATTTTTTGGTCTCATTGTACAATTTTCACCAAACTCCCCAAACAAATCGACAATT[T/A]GTACGCAGTCTTTGATCCTCCCCGAGTAATAAACCAGACCAAATTAATTCATGGTATTATTTTAGCTTTTGTGG</t>
  </si>
  <si>
    <t>lg_3_163597838</t>
  </si>
  <si>
    <t>CTTGGAGAGAAGAAGAGAAGGTTAAATTTGGAACAAGTTAAAGCTCTTGAAAAGAGCTTTGAATTAGGTAATAA[G/A]CTCGAACCCGAAAGGAAAAGTCAACTCGCTAGGGCTCTTGGGTTGCAACCAAGGCAAGTCGCCATATGGTTTCA</t>
  </si>
  <si>
    <t>lg_3_164243525</t>
  </si>
  <si>
    <t>CCAACTTTACATACGGATTCAAGCCCTGAACACGAAAGGGAGGTAGAAAGTGACCCAAAAAGAAGAAATGATTT[T/C]CAATTCAATTACATAGACCCGTTTCAAGATGACGCTTTTACCCCTACACCATCGCAATATTACAATGACTATCA</t>
  </si>
  <si>
    <t>lg_3_165341013</t>
  </si>
  <si>
    <t>TGCACAATGGGTCTCCCCCAAATCCCGTTTAATTGCCCTAAATACATTCCCTTCAACACCCCCAAAACGGCGTT[T/C]ACTTACTGTAAAAGCCGCATCTCACGATACAGAAAACAGCCAACAACCCTCATCGTCATCGTCTTTAGAAAGCA</t>
  </si>
  <si>
    <t>lg_3_180025478</t>
  </si>
  <si>
    <t>TTTTCGGGGTCCACAGACGCCTTTAAATTAATCGGTGAAGCCCAAAGAGTCCTTTTAGACCCTGAAAAACGAAC[A/G]TTACACGATAACAAACGGAGAGCTTTTTCCACCACAAATTGGGCCCCGCGACAGCAACCGGTTGTCCGACAACC</t>
  </si>
  <si>
    <t>lg_3_191006620</t>
  </si>
  <si>
    <t>TTGAAAGCGGAAAACAATATATTGTGGTTTTCTTGGCTTGAAGAAAACTTTGTCCATATCACAATTGGTGAAAA[A/G]AATTTCAACGATTCACTAGTGAGTTTTCCTCCCCATGGCAAAAGCTGCATGTAATCTAATAATTTTAAGGGCCC</t>
  </si>
  <si>
    <t>lg_3_193107461</t>
  </si>
  <si>
    <t>TGAATTTCATCCCTACATTTCGCAAAAATGTATCGCTTCAATAGCTTATTTTTGTTTATGGTGAATAAGCCATT[T/C]CACTGAATACAAGAGAATAAACAAAACAAATTAATAAGCACGTGACAAGAGATACAAAAGGAATAAGTTCAAAA</t>
  </si>
  <si>
    <t>lg_3_194551175</t>
  </si>
  <si>
    <t>TATAGAGTCAAACAATACAAAGTCCCATTTGCTCCTTTTACCGGGGTCAACCACCATGGTCAAACGATTCTCTT[T/C]GGTTGTGCATTGCTTCTAGATGAATCCGAATGTACATTCACATGGCTTTTCAAGACCTTTCTTGCAGCCATGAA</t>
  </si>
  <si>
    <t>lg_3_197503775</t>
  </si>
  <si>
    <t>AAATAATCTAATTTTCAGATGCTGAACTTTCCAAAAGACAACATGAACAACGAAGGAAACCTACGAACAGTTCT[C/G]GATGTGGGATGTGGAGTTGCAAGTTTCGGGGGTTACCTTCTTGCATCCGACATCATGACAATGTCATTAGCACC</t>
  </si>
  <si>
    <t>lg_3_213761762</t>
  </si>
  <si>
    <t>GAGTCTACATCCTTTTCGTTTGAAAAATACACGTAAAGGCCATCTTTAAACCCTTTTGAGCCTCTCACATAATC[A/C]GAAGTCAATTTACATAATTCGGGACACTTGGTTCCATCTTCGAATCCAAGTTGCCTTGCTGGAAATTCACATAT</t>
  </si>
  <si>
    <t>lg_3_230523837</t>
  </si>
  <si>
    <t>GATTCTTCAGCTGAATTAGCAACTGCATCAAATCCAACATATGCAAAAAAAGCAACAGTTGCTCCTGTTAACAC[A/G]GATTTAAAACCATTTGGAGCAAAAGGTGACCAATTTGAATCATCAACTTCAAAAGCACCAACAATAATTACCAC</t>
  </si>
  <si>
    <t>lg_3_257694688</t>
  </si>
  <si>
    <t>TCAAAGGAGAGCTAATCTGTGGTTTAGCAGCAGAACTACGAGTATCATCACCAAACTCAAGTGCAAAACTATCC[G/A]CTTCGGAGGCTTTAGCCACATCTGTATTCATCTCCTCACATGGGAAATCTTCATCAGTAATTCTCCACCCATTC</t>
  </si>
  <si>
    <t>lg_4_000241179</t>
  </si>
  <si>
    <t>GCAGACACCAGTGACTAACTGATACCAATTGCAGGGAATGAAATGGCAGAAAGAATGGCTTATTTTGGGTTGTC[G/C]GTGAACATGGTAGCCTTTATGTTCTATGTGATGCATCGGCCTTTCACTAGTTCAGCGAATGCCGTCAACAATTT</t>
  </si>
  <si>
    <t>lg_4_014375824</t>
  </si>
  <si>
    <t>AGGACCAGTCGATCCTCGTTGAAGCGGAATCATCTGGTTTAAGACTTTTAGGGTTGTTGCTACAGTGCGCCGAG[T/A]GCGTAGCGGTTGATAACCTAGACCACGCGAATAATCTTTTACCGGAAATATCGGAATTGTCTTCTCCGTTTGGT</t>
  </si>
  <si>
    <t>lg_4_020626270</t>
  </si>
  <si>
    <t>ACTTGTACTCTAACTGCTACCGTCATAATCCTAGGTGCATTTTCACGGTCCGCCGTGAACCATAATGCCGGAGC[T/C]AAGACAGCTGTCTCAAACATAATCATGGCGGTTACAGTTATGGTGACACTGCTTTTCTTGATGCCGTTATTCCA</t>
  </si>
  <si>
    <t>lg_4_029414441</t>
  </si>
  <si>
    <t>GTGACACAAGATGACGTGTTATACCCACACTTAACTGTTTTAGAAACTTTAACCTACGCTGCCATGTTGAGGTT[G/A]CCCAAGAGTTTGACCATAGAAGAGAAAGTAGAGCAAGCTGAGCTAATCATAATTGAACTTGGTCTAACAAGGTG</t>
  </si>
  <si>
    <t>lg_4_038185810</t>
  </si>
  <si>
    <t>GATTTATGATGAAGATTTGAGAACGAATTAAAAACACCAGATATCAAGAAGGCCAATAGAGAAGCCTTAAACCA[C/T]CAGAAAGAAAAAGGGTGTTTAAGTCTCTCTGTCCATGTGGGTATGGTGGGGTTCCTTTTGCTTCTCTGTGGAGC</t>
  </si>
  <si>
    <t>lg_4_047009307</t>
  </si>
  <si>
    <t>CCGCCAAATAGCGACCTTGCCTGATGAGCCAAACTCCATGTTTCCTCGATGACATGATACGAACCCATTTCTAC[A/G]ACACCGTTTGGTGTTGGGATGCAAACTAGGGTTTCCAAACCGTGGATGCGTGCTTCTTTAGCTCTCTCACAGTT</t>
  </si>
  <si>
    <t>lg_4_055093224</t>
  </si>
  <si>
    <t>TTCTTGAATCCCGGAGCCTCCGCCAGTGAAACACCGGAGACTGTGGGCACAAAATCGATCAAAAGTTCTCCGAA[G/A]CACACCACCTGTGGATTCTTTTTTCTTTTGCTTCCATCCTCCGAACCTACATTGTTGGAATTCAACAACGCAAT</t>
  </si>
  <si>
    <t>lg_4_060298877</t>
  </si>
  <si>
    <t>ATGCAGGAGTTACAGAGGGATAAGAAGACGACCATGGGGAAAGTACACTGCTGAGATGCGGAACCCAGAAAAAA[G/A]AGGATCGAGGTTGTGGCTAGGGACATATGAGACACCAGAGGCAGCAGCCATGGCATACGATCGAGCGGCTTTTA</t>
  </si>
  <si>
    <t>lg_4_065178335</t>
  </si>
  <si>
    <t>CTTTTTAAACGATTTGGGTTTGTTCTTAATGCATACATTCTCTTGTTTCCTTGCTTATCTTCCCAATCGCTGGG[T/C]GGATCGTCATCGTCAAGATTCCCCGTATCGTCCCCAATACCATGAGCTCTCATATGGCCGCCTAATGCTCTTCC</t>
  </si>
  <si>
    <t>lg_4_070224033</t>
  </si>
  <si>
    <t>GGTAGTTCTAATGCTCTGCCTCCTTTCATCACGAAGACGTATGAGATGGTTGATGATCCTTCGACAGATGCTAT[A/C]GTCTCATGGAGTCAGAATAATAAGAGTTTCATCGTGTGGAATCCACCTGAATTTTGTGGTGAATTGCTTCCAAG</t>
  </si>
  <si>
    <t>lg_4_080427848</t>
  </si>
  <si>
    <t>AGTTTCAAGCAACAAGCTGCTGTTCATTGTGCGTATTGCGATGGGGCATACGATCAAGTCGGTTTCCCTGATCT[C/T]GAGCTTCAAGTCCATGGCTCATGGTTGTTCTTACCTTTCCACCGCTATTACTTATACTTCTTCGAGAAAATTTG</t>
  </si>
  <si>
    <t>lg_4_092790820</t>
  </si>
  <si>
    <t>GGATTAGGTTTTGGGGGTTGTCTGTTATTCGATGAATAAGGAAAACTCCAAAAATCAATTTCTCTTATTAATCA[T/C]GTAAGAAAAAGAAACATAAATCATGGCAATATTTATAATATCTAGCTCAATCCTAATTTAAACAAATAAAACTT</t>
  </si>
  <si>
    <t>lg_4_105891486</t>
  </si>
  <si>
    <t>TCTACTTGACTTGTTGAAAACAGAAGCTAGAGTCTGGAAATTGAGTGGTTCCTCCAAGAAAAACTTCAACTCTG[C/A]CGCTCTCTTGGCGGTGGCAAACCGGACAACCGGAGCTCTAGTCATGCCATCTTTAAGGAGGATACTGGTGGCAC</t>
  </si>
  <si>
    <t>lg_4_111704552</t>
  </si>
  <si>
    <t>TTACAATGGTTTGATGATCTTAGAATTAGATATGGAACAAAAAATGATGGGATTCCAAATAAGGTTACAGTTGT[A/G]TGTGGTGTAGGGAAGCATAGTGTTGTGAGAGGTGAATCTCCTGTGAAAGAATTGGTTAAAGAGATGATGAGGCA</t>
  </si>
  <si>
    <t>lg_4_118051331</t>
  </si>
  <si>
    <t>TCTGTATGGTGTCTCCATAGGGATATCGAGAACAAAAAAGACTCTTTTGCCCCTAGAAGGCTACAACTACAGTT[C/T]CTAAGTAATCTATCTCTCCCAGTTTTCACTGGAACCCGAATCGAAGGAGGAGACTGTAATACCTTAAAAGTAGC</t>
  </si>
  <si>
    <t>lg_4_128729406</t>
  </si>
  <si>
    <t>AGAATCCAACTCGAACCATCAAGATTACTCGATATACTGACGAAAAAGTCGTCGTATCTCGGAAGCTTCATTTC[A/G]ATACCGGAAATCCAAGCCCGGAATAAAGTTTTAAACCACTGTGGGTTGCCGGAAAATGAGTACCTTGTTCTTTT</t>
  </si>
  <si>
    <t>lg_4_139328767</t>
  </si>
  <si>
    <t>TATTTAGCTGGAATTGGGTATTTAGTGGTGCGTAAAAACAGAGAGTCATCACATCTTCTTGCACTTAAAACTCC[T/C]GAACAACGTAGTGCTTCTGCTTCTTCATATGGTCAACCAAGAGAAGACATAGCTAGCATGCAACTTCCTCATAC</t>
  </si>
  <si>
    <t>lg_4_147095946</t>
  </si>
  <si>
    <t>GCCATTACAAGACCAACAAATGAAACTAGCAACAGCAGCATCCAAGTCGGGAATGACTGTTTCCGGGCTTGTTT[C/G]ACTTCCTCCTCCTTTGCCAATTCCATTCTCTTCACCTCCTTTTTCTCCACCAATGGTTGTAAATTCTCCTCCTT</t>
  </si>
  <si>
    <t>lg_4_156373885</t>
  </si>
  <si>
    <t>TACCTCCGATCTTGATTCGTAGATGGTGAAGAAGGATCGCCGGAGCAGCGAGTGAGAAAGATCTAGGTTGTTGG[A/G]ATCATGTTACGATTGATATAGGGAAAATAGGGAAAGATATATCAGCATCGGACTACACAAAGCTATTGTTGAAG</t>
  </si>
  <si>
    <t>lg_4_166600579</t>
  </si>
  <si>
    <t>GTATCTGGTGACATCATAATTGCTACTTTTACAAGGATTTTTTAAAAAGTTTCAACTTCAATCGATTTTGTCTG[T/G]GATTCTTTGTTTGTTTGACTGGATAATGTATAAAGGGAGGTAGAAGATGATTGTGCTTTTTCTTGAACAAATTT</t>
  </si>
  <si>
    <t>lg_4_170046060</t>
  </si>
  <si>
    <t>TCTCGCATGTCTAACATGTGGAGAGATTTAGCGCGTGACTCCAATGTTACATTGGTTATTGGGTTGTTGTTCTT[C/T]GTTTTGTTCTACAAGACTGTTGTTTTAAGTTACAAGAAGCAGAAAAAGGATTATGAAGATAGGTTGAAGATTGA</t>
  </si>
  <si>
    <t>lg_4_180191084</t>
  </si>
  <si>
    <t>GACATCAATAGTTTGAACGGCGAACCAAAAGATGGATTTGGGGGCATTCAAAAATCTGCAACGGAAGCTTTTTC[A/G]GTAGGGAAGAAGTACTGGGAAGAACTCGAATCGGGTAAACTTAAATTACCCTCGGAAAACATCACCATCAACGG</t>
  </si>
  <si>
    <t>lg_4_192270210</t>
  </si>
  <si>
    <t>TCGAGAAACACCCAGATCAATAAACCAGATTAAAAGCTAAAATTCTGTAAGATCGAAGCGAAAAACAAAGAACC[C/T]ATCTCGGATTTCACTCAAGAAAAATATCAAGATCTACTCATAGCAAGTAGCTTTAGTTAGTTGAGATTTGAAGT</t>
  </si>
  <si>
    <t>lg_4_205113271</t>
  </si>
  <si>
    <t>ATTCTTTGCCCCACTCATTTTCGCGCATTAAAGCTTCTGGGTAGCGCTTTATTCGGGGTTGGAGAATATAAAGC[C/T]GCCATTAAAGCTCTAGAAGAAGCTATCTACATGAAAAACGATTACGCTGACGCTCACTGTGATTTAGCTTCAGC</t>
  </si>
  <si>
    <t>lg_4_212386828</t>
  </si>
  <si>
    <t>ATGAATTTATAAACAAGAAGCTTCTCAGTTTCATGTTCCAAACAATGTCCCAAAAGTGGCACTAATCTTGTGTG[C/A]ATACCCTTTCCAAACAACTCCAATTCTGACATGTAACAATCTTTTCTTGACACACGCATATCGACTCTTTTCAC</t>
  </si>
  <si>
    <t>lg_4_215186745</t>
  </si>
  <si>
    <t>TATTTGGTAACCCAAGATTCTACTCTGTACCATTTCTAGAACCTGGTGACCTAAATACCCTTCTTCAACACTAT[T/A]CTGCATGTGCTTCTCAATTGAACTTACAAACAAGTAAAAAGAACAACCTTTCTGTTCTTGGAGCTCTTTCAAGA</t>
  </si>
  <si>
    <t>lg_4_219217570</t>
  </si>
  <si>
    <t>CCTGTGCATAGATCTTGATCACTGAAAAGTGTTTGATCTGAGCAATCGAGTGATGCACCACATGCCAGATTATA[T/C]GCTTGACATGCTGAATAACATACTCTTAATCTGTTGTTTCCATCTTTTTCACACTTCTGTATTGATATCTGTTC</t>
  </si>
  <si>
    <t>lg_4_230723760</t>
  </si>
  <si>
    <t>TTATATGCGGACAGTTTTATCCTCAGGCATTTCCGAAGACGCAGGCATAACGACTGAGACATAAGAGGGATATT[G/A]TTGTAATTTTAGGTTTCATAAAAAATTAGAATAAGTTTCCTTCTTTTATGGTGTTCATATCATATGACTTGCTT</t>
  </si>
  <si>
    <t>lg_4_245091300</t>
  </si>
  <si>
    <t>AAAGTTGAGAAATACCATTTGGAACGTGCGGAGAGCTTTAAAGCAATGGGCTGAGCTTCATGACAGGGGCCTTC[A/G]GTAGCAACCTTATGAAGTCCGTACAATTGCATCTGGATGTCACTTCCTAAACTCTGTAGATGATCATCTTGTTT</t>
  </si>
  <si>
    <t>lg_4_259749353</t>
  </si>
  <si>
    <t>GAACTAAAGGAGCACCGAGACAAATGCACATGTGTGGTTGACGATTGATAACAGAAAAGAAGCTAACCTTTTTT[T/C]GATCGTGGTTCAAGGGATCATAATGGAGGACTATGGTGCTTATTCCAAAATCTCAGATCAAATTATATTTTTCC</t>
  </si>
  <si>
    <t>lg_4_272182817</t>
  </si>
  <si>
    <t>AATTCCTTCATTTTGGGATGCTATCAAGATGAAGTATCTTTTGTTTAGAAAGAGAGAGAATGAGAATTGTGTTT[G/C]ATAGTTATATAATGTGTAAGCTAGAGATAAAGATGATTATTAATCTTTTGTTATTTGAACCTTTTTTTGAAAAA</t>
  </si>
  <si>
    <t>lg_4_280771305</t>
  </si>
  <si>
    <t>CGGAGGGCCTCATGGCGCATCATCTCCTCGATCGAGCAGAAAGAAGAGAGCCGAGGCAACGAAGGACACGTGTC[T/C]ACGATCCGTGACTACAGATCTAAGATCGAGACGGAGTTGTCGTCGATTTGCGACGGTATTCTCAAGCTTCTCGA</t>
  </si>
  <si>
    <t>lg_4_288366068</t>
  </si>
  <si>
    <t>TAATACTTATGTGTTTCATTACTTCTATTGCTTCCTTCATCTGTTTCATCTGTACTTCTAAATCTTGTTTATCA[C/T]AAACCTTAATATCAAGTTATTTAAAAGACTTCAATGTTGCAAGTTACTTTTCCTAATATTCCCTTTCACCTACT</t>
  </si>
  <si>
    <t>lg_4_298272159</t>
  </si>
  <si>
    <t>ACTTACCCTGTTTTTCGATCCTTCCAAACCCTACTTTCCATCGTGATCGCGTGATTATGCCGAAAGCTTCTCGA[C/G]AACTTCCGTCGAGTTGATTCTTTCCCTTTTCTCTACTAAGAATTCATTTCAATCTGGTTTTTGAATCGCTTTGA</t>
  </si>
  <si>
    <t>lg_4_308156420</t>
  </si>
  <si>
    <t>AATTGGTGCAAGAAGTTGAAAACTTTAATCAAAGAAAAGCCCCTGAAGAATCAGATATTTCCAGAAACCCCCCT[A/G]TATTTTCCTACTTGGATCATATTCGGTCCTATCCAACATTTATGTTTGGAGGATCTGTTGGGTCCCGTGTTGCT</t>
  </si>
  <si>
    <t>lg_4_317950895</t>
  </si>
  <si>
    <t>TGAAGAAACTAGAAGATGTGAAAGGTGTTGGCTTTCAAATCACTGAAAATGAAATTCAAGAATGTGATCCAAAT[C/T]TGCAAAAAAGAAATGAAATTGTGGAAATTAATTCATTTAAAAATGAATTAAATAATAATGGGTCAACACCTCCT</t>
  </si>
  <si>
    <t>lg_4_325639812</t>
  </si>
  <si>
    <t>AGTAGTATGAACAGCACCATCGACCAAAATCAGAATCAAAATCAAAACCAGATACATCGGAAGAACACGAAGAA[A/G]AAACAGAGATTGTTTTTTAGTGGGTGTAAATGCTCTGCAGATTCAATCGAAAGTACAGTAAAAGAAACAAATCC</t>
  </si>
  <si>
    <t>lg_4_331612061</t>
  </si>
  <si>
    <t>CGTCCCGGAGAGGCAACATCATGTCCTCGCCCAGCCTCTTGAATCTTTGAAGTTATGATGGCAAGGGAAGCCGT[A/G]CAGGATTTCACCCTGCTTTCAAGTGAAACAATTCTAGCTGCTTTTGCGTTTGGTGACAAGGAACGCGCTCTAGC</t>
  </si>
  <si>
    <t>lg_4_340072119</t>
  </si>
  <si>
    <t>TCGATCATCTTCTAATTCAAATAGCAAGATTACAAATTCTCCTGAAAAGATAACCAACGAAGTGCAAAATTCAG[T/C]GAAGAGACCTCAAAATAAGCCTGAAATTGTCGAAAAACGCACTCCTTCTAAACCACAGGTAACATCTGAGATCT</t>
  </si>
  <si>
    <t>lg_4_348066968</t>
  </si>
  <si>
    <t>TTTAGAGTTTACATGGCTGGGAATTGGCGACTTAAAGACACAAGAAATACTTTTTAATTTGATGGTAAAAGCCA[A/G]TGAGTTTGTGACACTGGCAGACTTCACAATCTGCAATTCAACTTATGAATTGGAGAAAGGAACATTTACTTCAT</t>
  </si>
  <si>
    <t>lg_4_364803299</t>
  </si>
  <si>
    <t>GTACCAACCACACCACCGCCATCACCCTCCACCACCTCAACCACAACCAATTTCCCTCGGCGGAGTTAGAGGAA[G/A]CAGTTCTAGTCCGGCGGATTCCCCATCTCCACCTCCGATCTCCTCATCTTACTACCCATCAGCACCACACATGC</t>
  </si>
  <si>
    <t>lg_4_375657989</t>
  </si>
  <si>
    <t>GAAAGATCTAAATTGTTTCTTCGTTCACCCTTTGACCTTGTCTGTTCAGCTAACCTTGAAGCAGCTGCATACCA[T/G]AGCTGATCCTCCGAAACTTTTGATTGTCCTCGAAGTTCATCTCCCAATTGCCAATAACTCTGCATATTCTCCAT</t>
  </si>
  <si>
    <t>lg_5_000045637</t>
  </si>
  <si>
    <t>TCTGCCATAAACATCTCTGACATGTCCATTCAAGCTTGCCAAGCTTTTCTCAGCTATATATACGCTAACATACA[G/T]TACCAAGATTTTCTCACTCACAGACTCCATCTTCTCAGAGCTGCTGACAAGTATGATGTTTCAGATCTCAAAGA</t>
  </si>
  <si>
    <t>lg_5_009970586</t>
  </si>
  <si>
    <t>TGCGCAAATTCTTCTGTATCTTCTAGTATCAATCGAATTATAGAAATGTCAACTAATTACGCAAAACATGGGAC[A/G]TACAAAATCTATCGAGGCATGTGAAACAACATTAAAATCATGGAAAGTGAATATAATAGATTTAAAAGAAATAA</t>
  </si>
  <si>
    <t>lg_5_020348893</t>
  </si>
  <si>
    <t>CTACCACCACCGCCGGCGGTGTTGACGTCACTTAAACTTCTTCCCAGTCCAGCTCCTCCACCATCGCCGTCGAT[G/A]GTGGTGTTGATATCACTCAAATTTCTTCTCAGGGCAGCTCTTTTTTGAAATAAAGTCGGTGGAGCTCCGGCCGA</t>
  </si>
  <si>
    <t>lg_5_020440702</t>
  </si>
  <si>
    <t>GCCGCTCACCAACAATCATCATGAAGGTGTCTATACATCTTGGTCGTGCTCGCATGGATCAAAAATTTGGACTT[A/G]TGAGCCTCATCCAAAGTCTGAGGAGCCACATATGACACCCATATCTGACCAAATCAAATCAACAAACAACAAAC</t>
  </si>
  <si>
    <t>lg_5_026572677</t>
  </si>
  <si>
    <t>TTGTTAAAGGGCCCCACAAACTTTTGATTTATAGGGCAAATGCATGTGCCATTGTCTAAATACATCATAATCAC[T/A]AGTGTTGAATTTTTGATCACGCATCATAACCTATTAAAATCGACCTAATGAATGCTTGTTAACATATTAAATAA</t>
  </si>
  <si>
    <t>lg_5_031621322</t>
  </si>
  <si>
    <t>ACCATGAGAGGAACATTGAATGATCTAAGATACCTGAGACAATCTGCATGACCTTTCACAGACAAATTGAAGCA[C/A]CCTAATCTATCACCAGCCAATGAATCTGCCCCACATTGAAGAACCACTGCATCAGGCTGATAAACCTCCATAAC</t>
  </si>
  <si>
    <t>lg_5_038054384</t>
  </si>
  <si>
    <t>TATTCTAAATATCATATGACTGATTTTGTAAGTGGGGAATCAAGACAAGAAAAACAGGTGTGAATTTGGAAATT[T/G]GTACGGAGAAGTACGGACTAGTGGACTACGGATGGTACCACCACTTAAATGGTTTTGGTTGGGTGAGGGTGAGG</t>
  </si>
  <si>
    <t>lg_5_050011590</t>
  </si>
  <si>
    <t>TTGAGAGATGAAGTTCGGATACTTAAAGAGCTTCCAATTAGGCTTAAAAAGAGAGTGGAATTAGGACTCATACA[T/C]ACCATGCCTCCCATTAGTTGGTCTGATATTTCATACTACCACAACCAGGTATAATTTTATTTATAAATTTATAA</t>
  </si>
  <si>
    <t>lg_5_058125004</t>
  </si>
  <si>
    <t>TTTATACTAATACAATTTGGATGCAATATTTTGAAGATTCCTTCTCGTTTCTTAAATTTATTAATTTTGGAGTT[A/T]TTGGAGAATCTTCCCGGTTATTTTTTTGCGGACCCCGGTACCATATTGAATAAACGGCTATATCATTTAGAGCT</t>
  </si>
  <si>
    <t>lg_5_067612608</t>
  </si>
  <si>
    <t>ACGCTCTGCATGCCCACAAGAGTAGCTGCGATAAGTTGCCATGCATTGTCAGCTTTGTTCATCCAATCAGGACT[G/C]GCATCACTGGGCAACAGATTTGGAGGAAAGGCAAATGGTGTGGTTCCATTGAAGGGTGCTGGTGGTGAGAAACT</t>
  </si>
  <si>
    <t>lg_5_080139255</t>
  </si>
  <si>
    <t>AAAACGGCATTTCTGTAAAAATTATAGAGTATCATGTAACCCATTCGTTGGTAATTCCAATGTCCATGAACCAA[C/T]AAAAGAGGAACAAGAAACCGGAATTGGCCCATGGCAAAATCTGATGCCATTACAGCTTGACGCCCCTCTTGCCC</t>
  </si>
  <si>
    <t>lg_5_094447445</t>
  </si>
  <si>
    <t>GATGGAGAAATGAAGTACTTTCCTTTAACTATTTTTATATAGTTTTATTTTATTAAATTATATTTTGTTTAATT[G/A]AAAAAATAAATTTTGTGGTAATACGTGGTACCACATTCATCATATTTATGGGGAGAAGGAAATAATGACGCTGA</t>
  </si>
  <si>
    <t>lg_5_108301289</t>
  </si>
  <si>
    <t>CAAAACACTTTCATGACTAGGAAAACAAAGGTCACAGCTTGCTTTAAGCAGCCTTCAAAAAGAAACAGCCTCAA[C/T]CCAACAATATTATCAACAAACAGCACCTCCATGAAAACAGTAGGCCACATGGCAACCATGGTTCCATACTGAAG</t>
  </si>
  <si>
    <t>lg_5_113158580</t>
  </si>
  <si>
    <t>ACTTTCCTTTTATCAGGGTAATCCAAATACACCCGGTGTTGTTCGTCGTGGGACAATTTCCCATGTAGTGGTAA[C/T]GCAACAGTGGACATAAGTTTAAACTGTTCACATGCCCATTCAACCTCCATTTGAGAGGTTAAAAACGCGAGAAT</t>
  </si>
  <si>
    <t>lg_5_119039614</t>
  </si>
  <si>
    <t>AATCGGTGGCTTCTTCTGGGTGAACTCTCGATTTCCCCAATTTAATAACACCCATATGACTTTTAGCGCCATTC[G/A]TTAGCAATGGGGCTGATGAAATCTTGTGTTCTGGTATTTGCTTTTCTGGGATTTGCCATGAATGTTCGAAGTTT</t>
  </si>
  <si>
    <t>lg_5_122144297</t>
  </si>
  <si>
    <t>TATGAATAGAAATTCGACATACTAGTCGAGGCCCTGAATTATACTCGTTTAAAATTGATACTTCTTGAATGTTC[G/A]TAGAGTTTAGATCACTATGGCTTTGTTAGCTTATGAGAATTGGATTGCACACCAACTGTTTGATTTAATGTGTA</t>
  </si>
  <si>
    <t>lg_5_145553373</t>
  </si>
  <si>
    <t>TTTCCATTTCCGGAGATCCTGGAAACATCTTCAGGCGACAAAGAATTTCTTAAATCGAGAATCTCTTGTGCTGT[C/T]AAGCAGATTTTACCCCCTTTTCTCGAACCTGCAATTGTGATCTCACGAAGCATTGGATGCTGAACTAATAAACA</t>
  </si>
  <si>
    <t>lg_5_156800385</t>
  </si>
  <si>
    <t>CTACCCCTTCCACCTACTTCACCTACTAGCCCTCCTGCTCCTTCTTCATTACCAGGGACCCGAATTTGTAGCTC[G/T]CCTAATAGACCTTTGGTTGTTGGATCAAATGTGAAAAATGTTGGTGTTGTTGAAACCTCAAATTGTCAAGTGTC</t>
  </si>
  <si>
    <t>lg_5_170001889</t>
  </si>
  <si>
    <t>GAAGAGGGCGCTTCAGAGATAGAAAAAAGACAGCTTCCTCGACGTGAAGACGTTCCTATTACTGGCAATGAGAC[T/A]TCTGATAAGCTTACTACTGAAAATGTCAGACTCAAGGTAATACAATTAAACAATTACATTATATATATTTTTTA</t>
  </si>
  <si>
    <t>lg_5_170055747</t>
  </si>
  <si>
    <t>TCAAAATTTTCTAAAACATTTGGATTTGATGCTCCTCTGTCCCAAATTTTTGCATGTAAATAACCAAATTTCAC[A/G]TATGTAAACTTTTCCTCTTTCATCCCCTTCATGTTCTTGCTAATTCCCCCTTTTCTAGCCCTAATTTACATTTC</t>
  </si>
  <si>
    <t>lg_5_177191070</t>
  </si>
  <si>
    <t>AAAACGCAGCCAAGGTTTTGGATTACTTGACATGGACCATTGTTGCCTTATTAGTGGGTTCAATCTTGTGGCTT[G/T]TAAAGACTTTCTTGCTCAAGATTCTTGCAACTTCATTCCACGTCAGCAATTTCTTTGATAGAATTCAAGAATCA</t>
  </si>
  <si>
    <t>lg_5_184109598</t>
  </si>
  <si>
    <t>ACAAAACACTTGCAATATCCACAAACACAAATCTGTAATCTTTTGAATCAATATCTGTTATGCAAATGAGTCTA[C/G]CAGCTACTTGATCAAGATTCCTCAGCATCTTGCATTGGCTCATCGGAATTAGATGTTTTAGCAACAGAATCTTC</t>
  </si>
  <si>
    <t>lg_5_191916439</t>
  </si>
  <si>
    <t>AGTTCGAATGTAGCAGATGAGAAGGCTAACTCACTTGATTCATGTTCGGATGAATGAGCTTCAATGTTGTTCCA[T/G]GAATCTGCTCCTCTGATTTTGCTTTCTGTGCTTTGAGCTGAATGAACCATTTTGGCTATGCTATCTCCATGTAA</t>
  </si>
  <si>
    <t>lg_5_200366936</t>
  </si>
  <si>
    <t>TAGCTACAACGATTCGAACCTTTGTTGATTCTTTTTATCTTATTCACATGGCTCTTCAATTTAGAACTGCTTTC[A/G]TTGCTCCTTCATCTCGAGTTTTTGGAAGGGGTGAACTTGTGATAGATCCTACACAAATAGCTAAAAGATACTTG</t>
  </si>
  <si>
    <t>lg_5_207014690</t>
  </si>
  <si>
    <t>ATTAGGTTTAAAAAATCTATGGACCAAAATCATCTTATTCTTTTTCTCTTTTAAATAATTATCATATTGATCCG[C/A]TGTAGCAAACCTTTTAAAATTATATTCGCGAGTTTCAACCATTTTGTAGGAATGATTAGTAAGAAGTAAAAAGG</t>
  </si>
  <si>
    <t>lg_5_214242526</t>
  </si>
  <si>
    <t>AAATTCCTACCCGCTGCTATCGTTTTCTATCTCGCAATCTTCACAAACACGAATTTATTGCGTCATGCCAATGT[A/C]GACACGTTTATCGTCTTCAGATCCTTAACACCCCTTTTGGTAGCAATCGCCGACACCACTTTTAGGAAGCAACC</t>
  </si>
  <si>
    <t>lg_5_235845241</t>
  </si>
  <si>
    <t>TGGGTGAGTTTGGAAACGAGTGGGGAGAGAGTTCCGACGTAACCGGCGCGATCGAAGGTGAGTTGGGTGACTCG[G/A]TTGCCGGAGCAGGAGAGGCCGCAGAGGAAGTGGTCGACGTGATGGTAGGAGCAAGGATCAGAGGTGAAATTCCA</t>
  </si>
  <si>
    <t>lg_5_255102715</t>
  </si>
  <si>
    <t>TCTTCGCCCATAAACCCTTCCGCCATCTACAACCCTAAAATTTCCCAAACATTCCGACCGCCATTAACGATTAC[T/A]AAGAAAAAATAACCATCTTTCTCGTTGTCTCAGCCATGGAAATCGACGGGTTTCTCTATGAAACCCTATCCCCT</t>
  </si>
  <si>
    <t>lg_5_270336853</t>
  </si>
  <si>
    <t>TCATCGAGTTAACAGCCCTAGATTTTCTGGTCCGATGACTCGCCGTGCTCAATCATTCAAACGCAACACCAACA[C/A]CACTAACGCTAATAATACGCACCATGAGATTGATGTTCCACTTAACTCACCTAGATCTGAACTCGCTGAAGGGT</t>
  </si>
  <si>
    <t>lg_5_283267825</t>
  </si>
  <si>
    <t>ATCGTCGTGATCTTTCTCACAAGTGTCGGATCTGTACTGATCTCCGCGTTGCTTCTTGGAACGGCGGTTGTTTC[T/C]GCTCATGGTGCTTTCAGGACTCCAGAAGATCTATTCCTTGATGAACAAGAGCCTGGTGCTTCCACCGGATTTCT</t>
  </si>
  <si>
    <t>lg_5_296074164</t>
  </si>
  <si>
    <t>AAAGTCAACGCAAACATCGGAAACTCAGCTGTTGTTAGCTCAATTGAAGAAGAAGTTCACAAGCTTCAATGGGC[A/G]ACAATGTGGGGTGCGGATACGATCATGGATCTATCCACGGGTCGCCATATCCATGAAACCCGTGAATGGATCCT</t>
  </si>
  <si>
    <t>lg_5_301038425</t>
  </si>
  <si>
    <t>TTTTTAGAATAGCATGATTGATCACCAAACTAGCCAATCAAAGTTTTCCATAAAAGAAGATTAATTTGGTAGCG[T/A]ATTTCACTCTGATGTTTCTTATTTTCTTCAATTTACATAAAATCAAAGCAAAATGGAGTGTTTTGAGTTTTGAA</t>
  </si>
  <si>
    <t>lg_5_306037030</t>
  </si>
  <si>
    <t>GCAATGTGTGTTCAAGAACAACCTAATATGAGACCACTTATTGCTGATGTTGTCACTGCTCTCAATTATCTTGC[T/G]TCACAAAAGTATGATCCTTTAAATAACCCTGTTCATCAAAGTTCAAGGAGGTCTTCTCGTACCCAAAGATCCAT</t>
  </si>
  <si>
    <t>lg_5_311933262</t>
  </si>
  <si>
    <t>TTTTCTTCATCATCTGTATCTACCATTATACAACCAGACCTTGTTTGCACACTCATTCGTCTAGGAACATATAC[G/A]TTCAAATAATAGCTCACTATATCTTTCTTGGATTTCAATGGAAAACATTCCAATGCAGGTTTTATAAAATCCAT</t>
  </si>
  <si>
    <t>lg_5_321105314</t>
  </si>
  <si>
    <t>ATAGACCCTGCTTTTTTTGGATGTTTATCAAATATCATTTGCATAAGTTGAGCTGCTAGGTCTCTTTTCTGTGA[A/G]CTGGTTTTCAGTAAGGTCACAAACAGTTCACGTTTTTGCCGGGAAGATAGAGAATTTACCCCTGAAAGATCTTT</t>
  </si>
  <si>
    <t>lg_5_330037035</t>
  </si>
  <si>
    <t>CCAGATTACTCGACATCTTCAACACGAAACACCTAGCAATTAATCAAACACCTGGTATCCCTCTTCATAAATAC[T/C]CGCGATAAATCACGTAGTACCTAGAACGAGATGCATGTTAACAACAGTGTTTGGGCAAACACAGGGAACTTACG</t>
  </si>
  <si>
    <t>lg_5_339113848</t>
  </si>
  <si>
    <t>GCAGAGTTTGATAATTCAGGTCCAGGGTCGGACACTAGTGGGAGAGTTACTTGGCCCGGATTCCACATCATAAA[C/T]GCCACGGATGCGGTTAATTTCACGGCCTCAAGTTTCATTCCTGCCGATGAATTTCTGCCTCAGACGGGAGTGCC</t>
  </si>
  <si>
    <t>lg_6_000290595</t>
  </si>
  <si>
    <t>ATTCCCTTTTTGCCCATCCATGCTTCCGCTTTTGAAGATAGAAGCTTGTGGATCCCGGGCTTGTTTTCACCCTC[G/A]TCACCTGAATCTCCCAAGGGCTTTCCGGTAATTTGGTCTTTTGAAGAGAATCCTCCTGCAAATGGTGATTGAGG</t>
  </si>
  <si>
    <t>lg_6_015001986</t>
  </si>
  <si>
    <t>GATTCATCTATATCCTCAAAGCTAAGTTTGTGTTGTATTGATATTATGTTTTGTGATCTAGGATCCATGGGCAG[T/C]GTGAATGAAGGAAAGCTTAGGTTCTGTATAGACAGAGGAGGCACATTCACTGATGTCTATGCTGAAATACCTGG</t>
  </si>
  <si>
    <t>lg_6_029982551</t>
  </si>
  <si>
    <t>TTGAAGTAAACCCTAAAGTTTAAATTTGATTATAAGAATCTTGGATGGAATGATGAAAACTTTGAAGTGAGTTG[A/G]TGAAAGTTGTTCAAGAACTTGAAGAAGCCATGATGGAGAAGGAGGTGATCAGTTCCAGCTAATATATATATTCT</t>
  </si>
  <si>
    <t>lg_6_035608767</t>
  </si>
  <si>
    <t>ACTAAAATTAGAATTCAATTGGCTTGAATCTTTGAGATCAAAAGCTAGTTGTCGTACAATGGTGGTAAGATACT[T/G]GGTTCCTTTTGTCGCTGGAAAATAATGTAAAAAGCTTTGTACTTGTCTTTCCATTTAAGGATTCATTATGCATG</t>
  </si>
  <si>
    <t>lg_6_042587196</t>
  </si>
  <si>
    <t>AAGATTTGAGTTCCCCTCACGAAGCATTCCATAGGATCATCAAACTCGTTCTGCAAAACACCCTGATAAGGGTA[T/C]TTAACCAGTGAAAGATAATGGAACCATAACCAATACGCCGGGATTCGATCACGACTGATGAAGAAACCACTGAA</t>
  </si>
  <si>
    <t>lg_6_045939888</t>
  </si>
  <si>
    <t>CAAATATCTAGGTATTTGGCTCACTTTTTAAATTGTATCACATTTATTTCATGGTTCTTGATCGAGTGATATGG[T/A]GGGGATCCTACATGGGGGTGGAAAGTATGATCGATTGGGCTATCATCCTAGGGCTAGAAATACAATGTATGATT</t>
  </si>
  <si>
    <t>lg_6_051019880</t>
  </si>
  <si>
    <t>GTACAGTTGCTGCTTGCTTACCGAGTTACTGAAGTATCGAATACTGTTTTCCTAGTAGTTGTGTGCTGTTCGCT[A/C]TTAGGTTTATCTCAATCCACAGAAAATATATTTACAACAAAATTCTCTTTCATGCATGTTGACATCGGTTAGTG</t>
  </si>
  <si>
    <t>lg_6_057741714</t>
  </si>
  <si>
    <t>GAGTGCATCTCGGAGGCTGTTCCAAATGGTACATGGTACTGCAAATACTGCCAAAACATGTTCCAAAAGGAAAA[A/G]TTTGTTGAAAGAAATGAAAATGCAGTTGCTGCTGGAAGAATCTCAGCCATTGATTCAATTGAAGAAATAAAACG</t>
  </si>
  <si>
    <t>lg_6_064714054</t>
  </si>
  <si>
    <t>CTATGAGCTATTTACCTCGATTCCAACAAAAGATGTTGCATTATGGAATTCTATGTTATCTTGTTATGTTGAAA[A/G]CGGATTAATCAATGAATCAATACATTTGTTAAATAAAATGCAGTTGGAGGGCATTAAGGTAAATGAACGAACTA</t>
  </si>
  <si>
    <t>lg_6_070532587</t>
  </si>
  <si>
    <t>AATAACAATAATTGGAACGAATTAGGCAATGTTGGAGTAGGTAATTATAATCCGCCTACTCTCAAGGAACTACA[A/G]CAACAAAATCGATTGAAGGCCAGAAGATACTTTTCGAAGAAGAAACACAATCATGGTGGTAAATCAGCTCCTTT</t>
  </si>
  <si>
    <t>lg_6_082604717</t>
  </si>
  <si>
    <t>TCAATATCAATATCAACCCCGGTTTATGATATGCCAATATATGATGTAGAAGAGTCAAACAACTATGATAAACA[C/A]GAGTTGACCATGTTGCCACAACCATCTTCATGGTTCTCTGGATATGATAATTGTAACATATAGGTATGCAAGTT</t>
  </si>
  <si>
    <t>lg_6_084665981</t>
  </si>
  <si>
    <t>TTTGAAGAAAGAAGTCTCTCAAGCTCTAAGGTTATGTTGTGTTTCCTGTACTTTTTCAATTTTATAAGCTCTAA[C/G]TCAATTTGTATTGAATTATTGATGATTAGCTTTTAGTGCAGGGCGCTTACAACTGAGTATGATGATTTGAACTC</t>
  </si>
  <si>
    <t>lg_6_086275195</t>
  </si>
  <si>
    <t>ATGTAATCAAACGGGTTTATGTTAATTTTGATTTGTGTCTTACCCTCGCGTTGATAATGACCCAACAATCTTTA[T/C]TATTGTTGTGTGGAGAGACATCTGCTAAATTGAAAACCTTGTTAGAGTTCATGATCTATTTCTATGCTTTGATG</t>
  </si>
  <si>
    <t>lg_6_102173703</t>
  </si>
  <si>
    <t>CCAGGAGGGTTCTTCTTTCAACTGCGCGAACCTCTTGACTGTTCCCATATGCACCAAATTCAGATTTTGGTGAC[A/C]AAAAATGCATGCGTATAATAGCATGGATATGTATAGAAACGCTACTATAAATATGTACGTTTGGTCTTCATCTT</t>
  </si>
  <si>
    <t>lg_6_118523033</t>
  </si>
  <si>
    <t>ACATGAAGGCTCTCCGAAGCGCCCTCACTCAAGGCTCCACCACCCTGATATTTCCCAAGTGTCGCCTCAGAATT[C/A]GCCTTGCACCTAGCCAAAAACGCCTCCTGAGCCTTCTTAACATTCTCTTCTTTTCCACCCCAAGCCTTAAGTGT</t>
  </si>
  <si>
    <t>lg_6_124691442</t>
  </si>
  <si>
    <t>TAGGTTTTTGGTGCTGAGTATGTGTCACTCCATGTGAGGAAGAGTAACAGGGCAGCATTCAATTTGTACACAGA[G/A]ACATTGGGATACAAGATTCATGACATGGAGGCTAAATATTATGCAGATGGAGAAGATGCATATGATATGAGGAA</t>
  </si>
  <si>
    <t>lg_6_130407499</t>
  </si>
  <si>
    <t>GGAGTTTATGGTGGACATTATCAGGCGCCTGTTGGTACGGTTGGCCAAACAACAGCTACTGGAGTTGTTCCTGG[T/C]GCTGTGCAGCACCACCACCAGCACCCTCTTGGTGCGGTAGACCCGGTCACTGGAACCACCGCTCCAACTTATCC</t>
  </si>
  <si>
    <t>lg_6_137272566</t>
  </si>
  <si>
    <t>GTTCCTCCGAGAAGCAGGATAGATTCACCGAGAATCCCGTCGTCGGGTATAAACCGGAGTCATTTCTTGGACTC[A/G]TTGTTGAAGACTCCGGCGACGTGGCCGGCGGAAGCGCTGCCGCATCAGACTCAAGTTTGCGTGTCGCCGTCGAT</t>
  </si>
  <si>
    <t>lg_6_145190130</t>
  </si>
  <si>
    <t>TCAATGTACTCTTTATACAACTCCAAGACCTCATTGTGGCTAACACAACCAGGGTTAGTGAAGTTGTAGATACC[A/G]GTTAGGTTTCTTTTTGCCATTTCAATGGAGATTGGGAGGAGTTCATCAAGAATGGTCATGGAGTTTGGAATGTC</t>
  </si>
  <si>
    <t>lg_6_153059134</t>
  </si>
  <si>
    <t>TGATTGAAGAATTCAAATGTAAACCCATACAGACCCGAAGCTTTATCCCAATAAAAATCCCACACTGCTTGTTT[C/G]ACTTATTCTTTAGTAAATCGTATTCCAAGATTCACCATATTTTTTGTAAGAAAATGTTTGAGAATTAAACATTT</t>
  </si>
  <si>
    <t>lg_6_159027279</t>
  </si>
  <si>
    <t>GAAGAAGCCAACGGATTTCATATCTTCTTCGCTTCGATCCATGGTGGTTTGTGTGGGATTTTTGCAGGTGAAGT[G/T]GTGTGTAGGTAGGTGTATGAATGGATAGAATCGCTTACCCTTTATATCTAACTCACCAATTTATTTAGTGGGAT</t>
  </si>
  <si>
    <t>lg_6_165015257</t>
  </si>
  <si>
    <t>GAAGCAAGTGCTTTTAATCCAGCTTGTGCTTGTTCAACCTGTTCAGCAACCATAGTGCTAAGTTGTGCATCAGT[A/T]GCCTGAAATAAATGAAAGGAAAAGAAAAAAGTATGTGAGAGATAGTATACACAATAACAATTGAACATAAGACT</t>
  </si>
  <si>
    <t>lg_6_170395866</t>
  </si>
  <si>
    <t>ATCACTCCTTGTTGTCTTGCTGAGGATCCCGACTAAATGCAACATATTATTACCATTTTCGTCTTCAAGATCAA[C/T]TATTGATTCCTTCATTGAGCCTAGAACATGCAATAGGGAGTAGATACCCCTATATCGATGTGTTACAGCAACAT</t>
  </si>
  <si>
    <t>lg_6_175042701</t>
  </si>
  <si>
    <t>TGTAGTTAGGTTTTAGGGGTTTAGGGATGAATCAGAATAAGATCATTAGATAATTTTACATTTTGTGCTTAAAA[C/T]GCTTCCATCTTTTTTGCAGTTAATGTGCAATCATTATCTGGATCACCTGCTAACTTTCAAGTTTATACTGCACT</t>
  </si>
  <si>
    <t>lg_6_183452453</t>
  </si>
  <si>
    <t>GAAAAAGTCGATCGACAAATCGTTTCAGTTGAAGATCTTAAGTCCAAACTCGAAACTGCTTCAGTATTACTTCA[T/C]GACTTGAAATCCGAATTAGCTGCTTACATGGGCGAAAATCATGAGAAAGAAATGGAAAATAACGAATCGTTAAA</t>
  </si>
  <si>
    <t>lg_6_186234675</t>
  </si>
  <si>
    <t>CAATCTGTTCTAGTCTCATCTCAAGATCCAACAATCATAAAAAACAAAATGGTTAAAATTGTGGATCATGTTTT[A/G]TTACTTCACAATGGTCTAATCCACAAATTCAAGCTTTCACATCGAGACCTTCAAGGTGTTTGTGACATTGATAG</t>
  </si>
  <si>
    <t>lg_6_193093156</t>
  </si>
  <si>
    <t>GGTAGAAGCGCCGGGTTGTGATGATAATGCGCGAGTTCCAAGTATCCGAACGGATTTCGGTAGCAGCTTCAGGA[A/T]GGAAACTCGGAAGTTGGTCCTCGTCTTTGTATTTTGTAATCGTATTTTTCATAAACTCAAACGCCATATATTTA</t>
  </si>
  <si>
    <t>lg_7_000391455</t>
  </si>
  <si>
    <t>ATCTTAACAGCCAGAGCATGATCCTTAAGTTCCCCTTTCTTGCCCCTGGCGTGGCATGTATGACCGAAATGCCC[T/C]CGTCCTATCTCCTTCCCCAATTCGTACTTTGCTCCAAAATTCTTATTGTAACCGAAATTCTTATCAAGAGACTG</t>
  </si>
  <si>
    <t>lg_7_010635164</t>
  </si>
  <si>
    <t>TTTTCTCTTTTTGTTTTATATGTTATATATGTAAAAAGAACTTCATAAAGTAACAAGTACCACATATATGCAAT[G/C]AATGTGAAACAAAGTTGAATAAATGAGTTTATACCAGTTTCATGTTTAGTAGTTGATGGAGGTCAGATTAACAG</t>
  </si>
  <si>
    <t>lg_7_021291267</t>
  </si>
  <si>
    <t>CATTACAAGAACATCAACGGAGAAGGGCCTGAAATATATCTTAAAAGAGAGGATCTCGGCCATGGAGGATCATA[T/C]AAGATGAGCAACGTCATTGCACAAGCACTTTTGGCCAAACGAATGGGCCAAAAGAGCGTTATAACAGCTACGAG</t>
  </si>
  <si>
    <t>lg_7_033387034</t>
  </si>
  <si>
    <t>TGCCTTCCCATCAGCCCTTTCAAAAACGGATACAAATGAAGAATCACCCAAAACGCAAAGAACACCTTCCCAAA[A/C]AGCGGGCCCCACGCCTCATACCCTTTGTTAAGCGCATCGGAAAATCCCGCCACCACTCCGACCAAATTCACAAC</t>
  </si>
  <si>
    <t>lg_7_045594790</t>
  </si>
  <si>
    <t>TTTCTACGAGATCGAATCCGTACGAAAGAAAAGAAGTCGCAAGGTTTATTGTTTTTCCTTCGTGTGTTGTATTA[T/C]TTTCATTCGACTTCTATCTCTATATATGTCTACATTTCTCTGACTTTTTCTGTGTCTGTGAATTCACATCGAAT</t>
  </si>
  <si>
    <t>lg_7_058208055</t>
  </si>
  <si>
    <t>ACGAATTCAGAGTACATATTTGTCGGGCTGAAACCGACATTGTATGATGGGGTTTTAGGAAGCTTTTGGTAACC[T/A]TCGGAGAAGTAGGACTTGAATGTTTCAATGCTTCTTTTGAACAGCCTTTTGGTCCTTTGAAACATTGCCAAATT</t>
  </si>
  <si>
    <t>lg_7_066248026</t>
  </si>
  <si>
    <t>ATGTACCCCGGAATGTCGGATTCCGGTTTCCCGACCGGAATCGCTTCAGCGGCATCACCGGTTCCCATGACACT[A/C]GCGACATTTGTTTCTTCGTATTTATGAACCAAGACTGTGAACTTTAAGTGATTAAACACGTAATATGCGTCTTG</t>
  </si>
  <si>
    <t>lg_7_070302136</t>
  </si>
  <si>
    <t>TTTGAAGAATTCGCTAAGGCTCTCGGGACCCTTCCCGTAAGCTTATTCGACCAAACCAAAAGAAACCGTAGCTC[G/T]TGGATTTCACATTCTTCGGTCAATGGAATCGGACCACTAATCGAATTATTCGATATATCAACATACTCTAAGAC</t>
  </si>
  <si>
    <t>lg_7_078029918</t>
  </si>
  <si>
    <t>AAGCTCAAGCTGATGAGATCATTATATATTTTATCAGATAATCAACTAGAAAACAATTAGGAAAACAAGAGGCT[C/T]GACATATGTTTTACTTTATAGGTTTTATTGTTTCAATGCAAAGATAATAATGCTAATTACATTTCATATGATAA</t>
  </si>
  <si>
    <t>lg_7_085611963</t>
  </si>
  <si>
    <t>AGGCTATTGGATTAATGTTTATGTGAAGTGTGATACCGTTAATGCTAGTATTCGATTAAAGGGATAGGAACGGC[C/T]AGAAAGAAAAATGTAATAAAATTTAATATTTGCCCCCACAAGGCCACAATTTCGAAGCCGGGCAATACAGCTTG</t>
  </si>
  <si>
    <t>lg_7_108877466</t>
  </si>
  <si>
    <t>TGGCCAGGATGCCACTTGTCATCACACTTATAACACAAGCCTCTTGATATCTTCTCAGTGATTTATTTGTGCTT[T/C]CAATCCCCACCAAAATTCCGCATAATGCTACTCATTTTCGTATTGGTTGAGAAATAAGGAGAAGAAAGTGTCGG</t>
  </si>
  <si>
    <t>lg_7_116952249</t>
  </si>
  <si>
    <t>TAGTGTAGACAAGAGAATAATAAAACCATTTGATCGTTATATATAAGACCAAATAGAGAAAAATCTAAGGATGC[C/A]TACGAATGCTCAATTCAAACTAGTTTTTGACAATTAGAAAATGAAAAATTATGTATGTACAAAAATGACATGAA</t>
  </si>
  <si>
    <t>lg_7_126358820</t>
  </si>
  <si>
    <t>GCCTTCCTTTTCTCATCAAACCCCAACAAGATCCAATCCATGGATCACAACTCCTTTGAACGAAGCTACATAAA[C/T]TCCATCAATGGCATCATCATCCACCCATCACCAACATACAATACTTACAACACCTTCAAACCACTCCCGGTTTA</t>
  </si>
  <si>
    <t>lg_7_140244043</t>
  </si>
  <si>
    <t>CTGTGACATCTCTTGTTGAAGAGAAAGGGGTTGTCAGAGGTGTTCGCTATAAGACCAAAGCTGGACAAGACATC[G/A]CGGCTAATGCACCACTTACTATTGTATGCGATGGCTGTTTCTCAAATCTCAGACGAGGTTTATGCAAACCTGAG</t>
  </si>
  <si>
    <t>lg_7_147089132</t>
  </si>
  <si>
    <t>CACTTTACACGCTTTAATAGCATCAGAAACAGTAACAGTTTCAAGAATTATTCCAACTGCTAGTTTCACATTCA[A/G]ACCTTTTAGTAAGTTTTCATGAAGATACATGTTTTGACTACAACATAAATCATAGTATTTGATTTGAAAATGCT</t>
  </si>
  <si>
    <t>lg_7_154628975</t>
  </si>
  <si>
    <t>TTTTCAAGATTTGCTTCATAATTAGCAACCATGTCTTCTTCCAAATCATCACCAACTTCATAAAGAAGGTTTAA[C/A]CCATGAGATATTAATGGCAGATTCATGCCAAGTTTTGATGTCACAACTTTCTCCACCACATCCCTCAGTTTTGC</t>
  </si>
  <si>
    <t>lg_7_158098396</t>
  </si>
  <si>
    <t>GCTGGATCGTGTAATCCGGCCGTCGTGAAGATCGGAATTACTTTCTTGGGGCTGTGTTTGGTGGGTTATCTACT[A/C]GGTCCACCTTTATACTGGCATGTTCTTGAAGGGTTAGCCGCCGTACGCCGCTCATCCTCCGCCGCTTCCTGCCC</t>
  </si>
  <si>
    <t>lg_7_163175255</t>
  </si>
  <si>
    <t>ACAGCGTATCCAAGGCCATGGTGGTAAACGTTCCAGTATATTCTGTATTTGTTGTCGGGTTTAGGCCTCAACAG[T/C]AGAGCAAAAACCTAAAAAGATCACAACCACATGATCAGTTTTAATGTCAAAGATATGGAGTAGATTCGTTGACA</t>
  </si>
  <si>
    <t>lg_7_165025133</t>
  </si>
  <si>
    <t>ACTATTACACTTAGAGAGATGTGGGATGATATTCGTTCACAATATGGGAGATATGCTGTTAATGATAAAGAGGA[T/A]AAGGATGGGTTTTTCAATGCAAAAATGTGGTATTTCTTGGATGAATGTTTCAATGTTTGATCGCATACAATAGT</t>
  </si>
  <si>
    <t>lg_7_167090218</t>
  </si>
  <si>
    <t>AACATAGCCAATCTTCCATTCTTGATTTCTTTTAGCTTCAGTTCCTTCATTGACTTCTCATCTTTCCCGAACCC[G/A]AGTGGGTTAAAGAACGGCCCACCTGGGTATGCCGGGTCACCCGACCCTGAAAAACCTTTCTCCAACCCCAAGAA</t>
  </si>
  <si>
    <t>lg_7_170483320</t>
  </si>
  <si>
    <t>TACACGACACTGATCATGGACATTGATCCTACTAAACCTAAAGGAATATCTGTTGCAGGTTTTCTTGTTTCTTC[A/C]GCCATGTTAGCTACCATGTCAAAACCAGTGTAAGACCAGTAAACAACAGCTGCAGCTCTGAAGACTCCTTCAGG</t>
  </si>
  <si>
    <t>lg_7_175169595</t>
  </si>
  <si>
    <t>TTCAAGAAACACACACAAGTCCCAAGGTATACTTGCTTTCTTCGGGTGATATTTCGCTTTCAGTTTTGTTGTCC[A/T]TAAAGATTTCGAATTTAATCGTTCGACTGTCATTTCAGCGTCTTTCACTTTAAAACATCAATTATATTACATCA</t>
  </si>
  <si>
    <t>lg_7_179283855</t>
  </si>
  <si>
    <t>GGGTCAAAATATTGGCCACCGGGGTAAAGGTTGTTACCGTCTCCAACGCCTTCAAGACCGTTGATGCGGAACCC[C/T]TCAACAAGACCCATCAACACCACCTGGAATCCGAGCACCGCCAGTATGCTTTGAGCATGGACAAGGTTCGGGTT</t>
  </si>
  <si>
    <t>lg_7_183988090</t>
  </si>
  <si>
    <t>TGACCTTGCAATTAAGCCACACCTCCAATTATTTACAGCCTTTGTTTTAATACATAAAAATCATGTACAGTTCA[G/A]CTTAACATTGAAAATGATTTATATCTAACATCATCAAAATTCAACGGCCGAAAAACGAGGTCATGCCATCATTT</t>
  </si>
  <si>
    <t>lg_7_185076487</t>
  </si>
  <si>
    <t>TCCTTTCAGAGAATTTTTAAGTTTCGATATCATCTGATATGACATTTTTCTAATTCCTCGAAACTAAAACCTGA[T/C]AACTAACAAGCTGTTTTATCAACTTATTTAGGCATTGCACGAGTTCACAAATATCAACTTGCAACAAAACATGT</t>
  </si>
  <si>
    <t>lg_7_187021546</t>
  </si>
  <si>
    <t>GATTGTTGATTAAAGTTTTGGTTATCAATTTAGGCAGCAGAGGAATGTACTTCAGTGCTTGAGCTTGATCATGA[A/G]CATACAGGAGCCTTAATGTTGAGAGCTCAAACATTGGTCACCCTTAAAGAGTACCACTCTGCACTCTTTGATGT</t>
  </si>
  <si>
    <t>lg_7_187060181</t>
  </si>
  <si>
    <t>GGGATTGATAATAAAGATCTTTATCTATCATTTCAAGGTCTACTAAATCGCAACAAACAATAAAAATATTATTC[G/C]ACATATATGTATTATTAAATAAGCTTGACATTTTTGCCTATATATATGCTAATGCATAAGGTAAGAAAAACATT</t>
  </si>
  <si>
    <t>lg_7_188739440</t>
  </si>
  <si>
    <t>GGAAGGAAGTATAGGAACAGCATAAGACCTAACAGAGTGACCGGATCCGGTTTCTGGAAAGCTACCGGCATCGA[T/C]CGTCCAATTTATTCCGGCGACGGATCAGTCTGCATCGGTCTCAAGAAGTCACTTGTTTACTACCGTGGAAGCGC</t>
  </si>
  <si>
    <t>lg_7_190055210</t>
  </si>
  <si>
    <t>AACTACAGCCGTATCAGCAATCCATCGTTTCACCTTCACCTCTTTCTTCCTTTCAATCCAAAACCCTTAATTTT[G/A]CCCGCTCAATATCTCTGTTTGCCGCCAAAAAAACAAGGGTTATTTCCAATCTTGATTCTCGAGTCAATGGTGCT</t>
  </si>
  <si>
    <t>lg_7_194088081</t>
  </si>
  <si>
    <t>AACCGAAAGAGTATACGCTATAACCACAATTTGGAAAACCAAACCCATCAATTCCATATACATCCAAGAAGCCG[T/A]ATTAAACGGGTTCGACCCAATATCATCTGATCTTGACCCGTTTTGGTAATGAAACACCCTTCTTGCAAAACTAT</t>
  </si>
  <si>
    <t>lg_7_194089078</t>
  </si>
  <si>
    <t>GGATGAATCAAGCTACAACTAGGGTAGATGACATGATGACACTGGAATGGAAATAAAAGAAAGAAATATAGGGG[T/A]GGGAAAGAGAAGAAGGTTGGAGATGGTGGCCAAGAAACACAACTGCTTTGCTTTGAATCAAAGGCAATGATATG</t>
  </si>
  <si>
    <t>lg_8_000481920</t>
  </si>
  <si>
    <t>ACCAACTCTCCCCTTGGATTAACCGAAAACGCTTCCGTACAGCTCAAAGGATGCAATCTGATGCCGCATTCACA[A/G]TAGACAACGTCGCACGATTCGTTCGACCTCATCAATTCTATCCCTTTGCTCTTCAGTCCATTTTCAAGGTTATC</t>
  </si>
  <si>
    <t>lg_8_003245029</t>
  </si>
  <si>
    <t>TGGTATTGGGGTAAGATCGGGATGCATTTTTGGACCGCATTCGCGTTTGCTTTCCTGTTTACGGTTTTGGAGTG[T/C]GTTCGCTGTGCTCTTGCTGGAATGTATGCTGATGTCCCCTTTGTGTCTGATGCCGCTTATATCCAAATCCCTTA</t>
  </si>
  <si>
    <t>lg_8_006891213</t>
  </si>
  <si>
    <t>CAGGAAGAGATTTGGGATGCCAGAAGACTATGGATGGGAAGGTGAATGAGGACAGGTGTCACACTGATATCCCT[T/C]CTTGTTGCCTGAAAGCTCAGGCATACACCCCTGACCCTGAGCTTCAAGCCAACTGCCATGCAACAGTTGTTTCT</t>
  </si>
  <si>
    <t>lg_8_017046190</t>
  </si>
  <si>
    <t>AAGAATGATAAAGATTTCTTTGACCAAAGTTTAGATGAAATCAAGCTTTTGAAATTTGTAAACAAGTATGATCC[G/A]GGGGATGAACGCCACATTTTACGCCTTTATGATTATTTCTATTTTCAGGTGAGAATATGAAAGTATCTGACACA</t>
  </si>
  <si>
    <t>lg_8_024020285</t>
  </si>
  <si>
    <t>GAAGAGTCGTATCCTTACACCGGAAAGTCTGGGGAATGCAAGTTCGACCCTGAGAAAGTAGCCGTGAAGGTCGC[T/A]AACTTCACCAACATACCCAGCGACGAAGATCAAATGGCTGCCCATTTGGTTAAACATGGCCCACTTGCAGGTAA</t>
  </si>
  <si>
    <t>lg_8_031811145</t>
  </si>
  <si>
    <t>ATGATATCCAGAGACAAAGTATTGCATCCTTTGCTAGTTTTTCAATTCAAATGTACTGACTGATTTGTATGCAC[G/T]ACAGCGTACTGCAGTGAATATAATAGTAGGCTCTCATGTTTGGGCTGAAGATCCAGCACAAGCATGGATTGATG</t>
  </si>
  <si>
    <t>lg_8_039376730</t>
  </si>
  <si>
    <t>CCAAAACCGGAGTTACTCAGTTCTTTGTGCATGATCGGCCGAGTTGACCCGGGGTCAAAATCAAAGTCAACTCG[T/A]TTGTTTTATTCTTTATTTTTTGTTCATTTTCAGTTTATCGGAGGAGTGGTCGAGATTCCGGCCAGAAGTCAATG</t>
  </si>
  <si>
    <t>lg_8_042027600</t>
  </si>
  <si>
    <t>GTTACTATTTTCTCCTGCTTTCATTGCAACAAGTCGTTTATTAACAATACCCTTTATCGAATCTTTGACTTTTT[G/T]GTCAATCTCTTTTATCCTTTTGTTGCGTTTTGTTGGCAAAAACCTATAAGATGGTATCCAATAACAGAAAAAGT</t>
  </si>
  <si>
    <t>lg_8_046511832</t>
  </si>
  <si>
    <t>TCCTATTCTTCCTCCATTATTAAACAACTCATGTTTATACCAAGTTAAACACACTTCATTCTATCCAAAATACA[A/C]CTTGGCTTTCGTTGTTTTCCCCTCTTTTCTGTCTCTTGCTTTTGCTTTGCTGTTCAAAAATCTTCTAGTTTGGC</t>
  </si>
  <si>
    <t>lg_8_052278785</t>
  </si>
  <si>
    <t>GAAGAACAAAAGAAAGCAAACAGTCAGCTTGAAGGAGGTAATCTTTTATCTTTCCAATTCCACACCTTCTAAAT[T/C]AATAATTTGGTATATTTATTTTACATGATAATCTTTTTTATTGCAGAAATAAAGTCTTTGCAGTCAAACTTAAC</t>
  </si>
  <si>
    <t>lg_8_058028574</t>
  </si>
  <si>
    <t>ATAATTTGTACAAATTGTTACTACCGCAAGAAGAGTAACTTGTATGGTGGCCCCCACTAGTATTCCAATCCACA[G/A]CCCTTCTCCTCTTAAGGAGGTGCAAAATCCCAACAAAGCAGCAACCGGGATCCCAAAAAGATAAAAAGCTGCAA</t>
  </si>
  <si>
    <t>lg_8_063095959</t>
  </si>
  <si>
    <t>AATGTATTCAAATTTGGTGCTGTGGACCCCATTGTTGAAATGGCTGTTGACAATGAGAGACACATTTTGTATGC[C/A]CGAACTGAAGAAATGAAGATTCAAGTTTTTTCATTAGGTGAAAATGGTGAAGGACCACTTAAAAAGGTGACAGA</t>
  </si>
  <si>
    <t>lg_8_072928752</t>
  </si>
  <si>
    <t>GAATCTCAAGGGATTAGTTTGGTTTGTTGGGATCATGATCGATCTCTATTATTAACTATTTCTTAATAACTAAA[T/A]TTTCTCATTTAATTTCAATATATCGATGCATGAAAGTAATAAATGTTATTTACTTAAAATATAATCATGAGCAG</t>
  </si>
  <si>
    <t>lg_8_140188436</t>
  </si>
  <si>
    <t>TTCAAAGATACCCTAGTGCCAACCATAATCATCATACACGATTGCTTTGATATAAAGTTATGGCAAGGTCGTGT[A/G]TCACATGTTGTGGAGGGGAAAAAAGAGGTAAAATAATGATATGTTCAAATTTTGTAATGATTTATATGTATTTT</t>
  </si>
  <si>
    <t>lg_8_154996479</t>
  </si>
  <si>
    <t>TAATTCATCGCCAATAGAGAGGAGAACTGGAGAAGTAGAGTTTTGAAAGCCAACGAGACTTGTTTTAAACCCCA[T/A]GTTTCATACGATTTTTGTTACAGACATTGAATCGCACTGTAAATGAAGTAGATTGTAGTCAGAAACAAAAAGGA</t>
  </si>
  <si>
    <t>lg_8_172532416</t>
  </si>
  <si>
    <t>CGGATCGCCGGACAGACGTCTGCAAATAAAGGAATTAAGAAGAAGTTCGTTGATGCGCTTCCAAAATTCTCGTA[T/C]GATTCTGATTCTGTTAAGGAACACAATTTATCCGCCGTTGAGTGCGCGATCTGCCTGGCGGAGTACGCAGTCGG</t>
  </si>
  <si>
    <t>lg_8_177227692</t>
  </si>
  <si>
    <t>TCCGGTAACTCAATCTCCCCGGTTATGATCCCACCTCCCCGTCATCTCTCTGACCTCTCCTCCCGTACCATTCC[T/A]GCGGGGTTCCCTCCGAATCGTTTAGTATCGCCGCTTCACCGATTCTCCGGTGAGTCCATTATCCCTGTTGGCAG</t>
  </si>
  <si>
    <t>lg_8_183329324</t>
  </si>
  <si>
    <t>ATTTGAAGATCTTAATGTACTTGGCAATCCAAACACAACATCTGGGAGTTCTTCGGGTGAAAGTATGTTGGGTG[C/G]GAGGAAGTGAAATCTTTATGAACAGGTTTTGTGTTATTGTTGATACATTGGGGTTTGTGTATTGGTGATGGGTG</t>
  </si>
  <si>
    <t>lg_8_186003552</t>
  </si>
  <si>
    <t>GAAATGATCGAAATTATTGAAACAGTGGGATCTTACATGGGGTTTCGAAGAACACAGAGAAAAGAGTGTTTAAA[A/G]CTCGTAAGAAGATTGAAGCTTTTGATCCCACTTTTTGAAGAAATCAAAGAGATGAATCAATCAATTCCCACAAG</t>
  </si>
  <si>
    <t>lg_8_191803628</t>
  </si>
  <si>
    <t>GGTGACACAATTAGACCCAATGTGATTTGTTTGATTTTAGAGGATTTGATTCTAATCATGTGGTGGTGTTTTCG[C/G]TGGTAAATTAATCCGATGTAGGCGTGTGTAGGTGGCGAGTTGCCGGAGAGTTTGACCGGAGAAGATAGATTCTC</t>
  </si>
  <si>
    <t>lg_8_201320062</t>
  </si>
  <si>
    <t>AGCAACCGAATGTAAATTGGGGGACAATGGGGATGAATCCGAACATGGTGTGGGCTGGGCCGAACCCTGGAATG[G/A]CTTGGGGGCCCATGGTTCAGGGCCCGCAAGTAACCGGGACCATGGACCCAAATTGGGTCCAGGTCCCGGGTTGG</t>
  </si>
  <si>
    <t>lg_8_210511137</t>
  </si>
  <si>
    <t>TACAAGATGCAAGGGGACTTGTGGACTTCGGGTAGGAATGGAAATGATCATGAAAAGCTTGTGTCACTTTTGAA[C/T]GTGGCGGGTTGTTGGCTAAAGCAGTTGAATGTACAACACCATGATTTTAACTACTTCATGGGGTATCGACATGG</t>
  </si>
  <si>
    <t>lg_8_227483492</t>
  </si>
  <si>
    <t>TTAGGAATATTCGGGACTAATTTCTGTTTAGTAACAGCTAAAGAGAAGAACACCACCATAAGAAAAGCTGACTC[A/G]GTTATCTTCTCCAAATCTTGGAGTAACTCTTCATCTTTTCCCTTGAGAAATAACGCCACCTGGCGATGTGACAT</t>
  </si>
  <si>
    <t>lg_8_237467705</t>
  </si>
  <si>
    <t>TTTCCTAAAATTTCAACTCATCGCTGTCGGATTCCACAATTTCAAACTGACTTTTCGTATTTCAACTAAGAATG[A/G]GAAAACAAAACATAGATCTACAATCGCAATTCAGCTATATATGGAATAGATTCGAGTATACTTCATCAAATTGA</t>
  </si>
  <si>
    <t>lg_8_250796285</t>
  </si>
  <si>
    <t>TACCCGTCTGTCCCCATTCCCGACCTCTTGTTGCCGGACTTCGTGCTCAAAGATGCAGAATCCTACGCCGAAAA[C/T]GTGGCATTCATTGACGCCGCCACAAAGAAATCCTACACTTATGGTGAAGTTGCTAGAGATGTCAGAAGGTCTTC</t>
  </si>
  <si>
    <t>lg_8_257827936</t>
  </si>
  <si>
    <t>ATTACAAAATCTTGATCCGTTGTAGAATCTTTGATTATAAAATCTTTGATTCGATCAAGTGAAACCTTCGTTTG[T/A]GCTACCATGGAAACAAGATCCGGGAGATTATAAATCGGATCTTGCAAGATTCTAAAAGTAGCCAAAGTTGAATA</t>
  </si>
  <si>
    <t>lg_8_265415267</t>
  </si>
  <si>
    <t>ATCATGAAACATAGACTTATACAAAAGAAGAGAAGAGGTATAATATAATCCATTTATTCTACACCATTGTGAAC[T/A]TGCAAAAAAATTAGTATAAAACTAGCGAAACAAACAAATGATTGGTTAACGTTTCAGGCTCTTATGATGCAAAG</t>
  </si>
  <si>
    <t>lg_8_309575470</t>
  </si>
  <si>
    <t>TCTTTTTCACATTTTCCTCCTTCCTTCATTCACAGACAGATGTCTTCTGTATACGATGCGCATTTGGGGTCACA[G/A]AATTGATTCTCTCCATGTAGCATCTGGTACAATTTATAACCAGGTAACTATTTTTTATTTTTATTTTAAATACA</t>
  </si>
  <si>
    <t>lg_9_000041525</t>
  </si>
  <si>
    <t>ACCTCAATGGCCGATGATGATACTCCACTTCAAAACAACCCTCAAGATTTTGGAAAATCGCTTCACGGGTAATC[A/C]CTCTTCGTATTACTTCTCCTCTTCGTTTTCGCTTCCACGTTGAATTTGTTCGATGATTCCCAATCTTATGTTTG</t>
  </si>
  <si>
    <t>lg_9_000775744</t>
  </si>
  <si>
    <t>TTGAGGTAAAGATTCTGAACTGTTGAGAACAGTGGAGACACTTGTCCGTACAACATGTTGTGGCTAAGATCAAC[G/A]GTTGGGATTGCAACCTCATTGAATGGCTGGACCGGACCGGAAAAAAGGTTTCTCTCGAGTTGGAGGTTGGTTAT</t>
  </si>
  <si>
    <t>lg_9_015257033</t>
  </si>
  <si>
    <t>GTTGTTTCATGGACTACGATGATAACAGGGTTTGCTCAAAGTGGGAGAGGCGATGAAGCCATAGATATATATCG[G/T]CTTATGCAAAAGGAAGGCATGAAAGGAGATCGAATTGTGATTTTGGGTTTGATTCAGGCTTGTGCCAATGTTAA</t>
  </si>
  <si>
    <t>lg_9_020438302</t>
  </si>
  <si>
    <t>CTTGATGTATGAACGATTTTCACGTGGGGAAAACAATTCAGGGCACAACACTGACTTATAATCGAGAACGTGGC[T/G]GAAATCGCCGCCTGACTTCCGACCACCGCTGCAAATGTCGCCACTATGAACACCGGCCAAAACACAGCTTCTGT</t>
  </si>
  <si>
    <t>lg_9_024127705</t>
  </si>
  <si>
    <t>TCACCTTTCTTCAGCCTCTTCTTCGTCTCCATGTAGCCGAGAACATACCAGAGACTACTCGCCGACGTGTTTCC[A/G]AACCGGTGGAGTGTCATACGTGCTGGTTCTATGTCAAATTGGCTGAGGTTCAGGCTCTGAGCGACGGCGTCGAT</t>
  </si>
  <si>
    <t>lg_9_029046556</t>
  </si>
  <si>
    <t>TGGCTCTCTTGTTGTGGAAACCGGTTTCCCAACGTCTCTTATTGATCTCTACGTCAGGAATCGCGGTCGTTTTC[A/G]TAAATCCTCGGCGAAGAAACAGAGGGAAAATGATTCTCAGACTTCGTTGTCGACGTCGACGTCTTCGTCATCAG</t>
  </si>
  <si>
    <t>lg_9_034959840</t>
  </si>
  <si>
    <t>CATGCCTCCGATTCCTTCATTGTAGGTTTGACAATTTAAATACGAAGAACCAAAAGGGGTGGTTGTATATTTGC[G/T]TATGATGAAGTGGGTAAGGTAAGGTAGAGGTTTATAGAATGAGAGAAGGTGAGTGAGAGTGGAGCAGATAAAAG</t>
  </si>
  <si>
    <t>lg_9_038240995</t>
  </si>
  <si>
    <t>CCTTCTTCAGATCTGTTCTTCAATTTTTTATTTTGTGAATTTGAGTTTAATTGTCTTTTGAATTGAACAATTTG[T/C]GACTAGTTACTGTATTATTCACTTCGAAGCTGGTGAATTGCTCCGTTTTTTGTTTGATTTTTGCTGTTTTTGTT</t>
  </si>
  <si>
    <t>lg_9_042066107</t>
  </si>
  <si>
    <t>ATTTGAGATGGGTTCATTGTCGAATCTTTTATAAGGAACAAATGCAAACATGTCTCAAAATGTGGATAATCCTT[T/A]GATGTTGCATGTGCATGCGACAAGGTATGATGTGAAATACAAAAGGTGTTCAACCAAAGTCTCTATAAGCCTAC</t>
  </si>
  <si>
    <t>lg_9_045933607</t>
  </si>
  <si>
    <t>GTGAGAGAAAATTCCAAAAGAGTTCAACTTAACAACCATGACTACAATGATGAAGAGATAGGTGCATCTTCAAG[A/T]TCAATGATGACAATTCCAAAAGGATTAAGCTCAGTGATGAAGAAACTAAAGAGACCAGTTTCGAAATGGGATGA</t>
  </si>
  <si>
    <t>lg_9_050239620</t>
  </si>
  <si>
    <t>TCTCGACCGGATTTCTTCAAACCCTTCAAGCAAACCACCATTTTCAACCCGTCTTTCCTCCTTGTCGCAAGCTG[G/C]GCTGCAACATTACATTGTTTCAACGTTGAGATTTGCATCTGAAAAGTTCCATAAACATCCACCATCACTAGAAA</t>
  </si>
  <si>
    <t>lg_9_056014785</t>
  </si>
  <si>
    <t>TTCATATTATATTAATTAGTCGGTGTCTTCTTCTATGAGTCAACCATTTCATCTTGAATCTCATTGGGGGCAAT[T/A]AGTCCAGGAATGCTAAGCATTCGCTGTCTTTCTCTTTCTTTTTGAGCAGCTGCTTCTTCTGCATATAGATCCTT</t>
  </si>
  <si>
    <t>lg_9_061532898</t>
  </si>
  <si>
    <t>TGGAACTGAAGACCCAGCAAATTCGGATCTCAATATACAACTCTAGTTAAGGAGGGGATGAGTGTGTCACATTA[G/T]GGACAAACACAGTTTATTGCCTTCTTATCCACAAAAAGATACCTTACTTTGGTCACATATATACATCATTATAT</t>
  </si>
  <si>
    <t>lg_9_066844326</t>
  </si>
  <si>
    <t>CAACATGGTGGGATCAGGGACTTCTATATATGTTCTTTATCATCAAGGTTTGGTTTTCTTGAATCTTGATATCA[A/T]TTATTTATCATATGGGTTTTTAAAATTGAAATGATTTATATGCAGAACTATTGTGTACAAAGGTCAGTTAAAAC</t>
  </si>
  <si>
    <t>lg_9_071004377</t>
  </si>
  <si>
    <t>TAGAGAGTTCCGGTGGTGTCGAGGATGTCGACGTAAAGAAATGTAACCAATGCTTCCCAGAAATACCCTTTGTT[G/C]ATGCTGGAAAAGCTCAGTGCACCGGCGGTGGATTCAATTTTATGCACGTCGACGACCTTTTTGAAGTAATCGTA</t>
  </si>
  <si>
    <t>lg_9_079523073</t>
  </si>
  <si>
    <t>ACATTGAATCGGCGCTTACATTCATCGTAAAACCCATAAATCCGGTTTATTGAAGCGCATTCATGGTTTCCTCG[A/G]AGAAGAAAGAAGTTTTCAGGGTACCGGATTTTGTAAGCAAGCAAGAGACATATTGTTTCCAGACTTTGTTTGCC</t>
  </si>
  <si>
    <t>lg_9_090088292</t>
  </si>
  <si>
    <t>AATCGATGATGAACACAACACTCTGTTCTAGAGATCATTTCAACAGCACATGAAAATGTTGGAGGCCCTTTCCT[C/T]TCAAGTATAGTCTTTTGCACTTTCCGTTTCCTTGCTTCATCATCACCAAGAGTCACACTCTACGAGGTCAAATT</t>
  </si>
  <si>
    <t>lg_9_100382528</t>
  </si>
  <si>
    <t>GAAAAGATATTGTGTTCGATTCCGTCAACCCTATCCCACCCAAGTCAACCAAGAATCACGGGACTTTATGAACG[G/A]AGATCATCAGCCGGAAATTGATCACCCCATCTGGTACATCAACACCATCGGCCTCCAACCGGCGGTGATCAGAT</t>
  </si>
  <si>
    <t>lg_9_119858297</t>
  </si>
  <si>
    <t>GCACCGGTACCGGCCGTCGTTGCTGATCTCACACTTATCGTTCTTCCCGTGTCGGGTCCAGCGACCTGCCCAGA[C/T]ATCCCTCGCGTAATCAGACTTTTTGTTACATACTCTTAAATCGGGCAACTGACCGGAGGTGGTTGAGTTGTTCT</t>
  </si>
  <si>
    <t>lg_9_128859097</t>
  </si>
  <si>
    <t>TACGCCGCCGCTGGTAAAGCTAAAGAAGCCCTGAAGGTGTATACGCGCATGCTTGCTTCCGGCGTCCTGCCCAA[C/T]GCCTACACTTACTCGGTGTTAATCAAGGCTCTGGCGGGGTCCGGTGACCAGAAATTGTTAGGGGAAGCGAAGAA</t>
  </si>
  <si>
    <t>lg_9_135042753</t>
  </si>
  <si>
    <t>TACGTTGGGTTATGTGCCTTACCACCCTCTTTAAAGACTTAAAGTAAACAACACAAATCATCAAAGTCAAATAA[C/T]TCCAAGCTATCAAGTTTACAAAAACGTGAAAAACTCGAGACTTCAAACTCCAAAATCGATGCTTTTGAGAAAAA</t>
  </si>
  <si>
    <t>lg_9_140701282</t>
  </si>
  <si>
    <t>TATTATATTTTTTTGGGTCTAAATTCAATCTATGTAAAACCAGTGATTTGTTTTAAAGAGATACACCCAAGTGT[G/A]GTGGTTTAAAAGTTAAGCTTTATTCTATTTTCTAATTTTATACAATACACTTTAATGTTACAGGTCATGCAAAG</t>
  </si>
  <si>
    <t>lg_9_145360993</t>
  </si>
  <si>
    <t>CAATTCATTACAAAATAACATAATGTACCCATGAGCGAGGCCTCAAGAATATGATTGGACAAAAGAACTCGATC[A/G]GTTGGATTAGTGACACCAACCTCCATCATGTGCTTTTGATTTTTATAAATACCATAAAGATTGAACACAAAAAC</t>
  </si>
  <si>
    <t>lg_9_150696525</t>
  </si>
  <si>
    <t>TTTCTGCAATGTATACAGGTAAGATTGGCAGTTGATGCAATTTTGATTGCTGAAGGTGCTGAAAGGAAGGAACA[A/G]CTTGCATCATGGACAGCTGATAAGAAGCAAATAAGTGAACATGCATTGACATTAAAACAGATAGAAAATGGTGT</t>
  </si>
  <si>
    <t>lg_9_159363923</t>
  </si>
  <si>
    <t>AAAATAAGCCTACAAAATAATAGATGCTCAAGGTGTGAAAATGGACCATGTTTCCATAGGTGGAGCTCAATTGA[T/C]AAATTTCAACCAAGACAAGTACATGCTTTAATGGTGAAATTATGTGTTTTTATTTCACTCTTTCTACCATGTCC</t>
  </si>
  <si>
    <t>lg_9_168923049</t>
  </si>
  <si>
    <t>AGTGGGTTTGCAAATTTTGGAATGGGGTTAAATTTTGAACCAAGTATGAGTATGAGTAGCCCTAATTACAATAG[G/A]AGTTTAGGGTATGGAAGAGGAATGAGTCCTTATTTTGTAGGGGGTTCAAATCGGTTTGTGGGTCCCATTAGTTT</t>
  </si>
  <si>
    <t>lg_9_186633857</t>
  </si>
  <si>
    <t>CCATTGCCAGCATAAATCTAGTTTGGTTGTAAATTGTCAGAATTGAAACTTGAGGATAGAAATTGCAATAAATG[T/C]CAAACTTCCAAATAGGAAGTAAGAGAAATAAATCCAGACTCAGAGACTCACGGAACACCACCTAAGAACATCAT</t>
  </si>
  <si>
    <t>lg_9_191241995</t>
  </si>
  <si>
    <t>CATAAATGGCTAAAACACCCACATCAAACCGTGAGAGTTATGTGGTGTTTGATGTCACCAATTTGAAGAAGATA[G/A]CGACCCAAGGCAACCTTCCTCTTACCTTCTTCATCAGCCAAACTCAACTGCTTGCAAACATTCACCCTGAAGCT</t>
  </si>
  <si>
    <t>lg_9_191243414</t>
  </si>
  <si>
    <t>TTCTTTAGTGACATCCCACAGTTGAGATCCAACCCTGCGTGTAATGCATCGGCTGTAACTTCCTCTGGTGTTTT[T/C]CTCCAATGTTGGTCTTCAAACATGAACTGTAATGAATCACAGTCGGAACTAATGTATCTGTAAAAAGGTATATT</t>
  </si>
  <si>
    <t>lg_9_195009606</t>
  </si>
  <si>
    <t>CAATATTAATGCTTGTGTTTTTTCAGATCCAATTACTTTGTTCATGGCTTTGCTTTGATATCTTTATTGCTTAC[T/A]TATGCAGTATCAACCAGATGACAAAGTCACCCTTTGGGTGAATAAAGTTGGACCTTACAATAATCCACAAGAAA</t>
  </si>
  <si>
    <t>lg_9_203067200</t>
  </si>
  <si>
    <t>TCCAATGTGTCGGAACCGACTGAAGCATCGGAAATTCGATGTGAATTGCAAAAAGAATGGAAAGATTCATCATC[C/T]GACGAATGAGATTCCACTTGGATTATCTCTTCACCAATCGGAGAACCAAAAAAAACTTGTTCATCCTCTTCATC</t>
  </si>
  <si>
    <t>chloroplast</t>
  </si>
  <si>
    <t>NC_007578.1_1238</t>
  </si>
  <si>
    <t>CCCATGTAACAAGCTACACCAAGTAAGAAGTGTAGAACAATTAGTTCATAAGGACCACCATTGTATAACCATTCATCAAC[G/A]GATGCTGCTTCCCATATTGGGTAAAAATGCAAACCTATAGCTGCAGAAGTAGGAATAATGGCACCTGAAATAATATTGTT</t>
  </si>
  <si>
    <t>NC_007578.1_26735</t>
  </si>
  <si>
    <t>CATTCCTAGAATTACTTATTCGTTGAGAAAATAACCCACGGGAAGGGCTGATTTGCGGATGAGGAATTAGCATACCAACT[T/C]GCTTTCATCCTTCCCGTTCGTGTTCGTAGGCCTTTTTTTAGTTTTTAAGAGGGGTTGCAACCAAGGAGGTAATTCATTAT</t>
  </si>
  <si>
    <t>NC_007578.1_26829</t>
  </si>
  <si>
    <t>CCGTTCGTGTTCGTAGGCCTTTTTTTAGTTTTTAAGAGGGGTTGCAACCAAGGAGGTAATTCATTATTTCTAAATCGAAT[A/C]AAAAATCTATTCTATTTAGAAAGTAGGAAACTAGCAATATCAATATATATAAGAGGGCAAAGTAATACAAAAAGAACTCT</t>
  </si>
  <si>
    <t>NC_007578.1_4096</t>
  </si>
  <si>
    <t>TCGGGTAATCATTCAAATTAAGAACGGAAGCTCGTTGCTTTTTCTTTCCCTATAATCAAAATGAAATTAATTGAAGCCGC[G/A]GGGCCCTATCCATTTATTAATTCGACCCAACTTGAAATTGACTTCGGTTTGCTCCCTTTCACTAATTTAAAGAAGGTTTT</t>
  </si>
  <si>
    <t>NC_007578.1_4800</t>
  </si>
  <si>
    <t>CAATGTTGTCAATATAAAGGGTAAGAAAAGAATACGATGGAAAAAATACAAGAACTTAAATTGAAATAATAGTAAAAAAA[A/C]GGACTTGTGTTGGATTGGCACTGCATATATACTAAAATTTTTAGTTTCTAAATAAAGAAGAAGTAGAAAAAGGATTTATG</t>
  </si>
  <si>
    <t>NC_007578.1_4892</t>
  </si>
  <si>
    <t>GGATTGGCACTGCATATATACTAAAATTTTTAGTTTCTAAATAAAGAAGAAGTAGAAAAAGGATTTATGCAATCAATAGT[A/G]TATTGAATTAATATAAGTCGAATAAAGAACTTCGATTCCTTGTGTCTTACTTGGTATTAGAATTTAGAATTCGAATGAAA</t>
  </si>
  <si>
    <t>NC007578_1_2697</t>
  </si>
  <si>
    <t>AATGATTGGATAATTGGTTTATATAAATCCTTCCTGGTTGAGACCACAGGTAAAAATAAGATTTCCAGAAATTGA[C\T]AAAGTAATATTTCCATTTATTCATCAAAAGAAACGTCCCTTTTGAACCAAGAATGGATTTTCCTTGATACCTAAC</t>
  </si>
  <si>
    <t>Rin4</t>
  </si>
  <si>
    <t>n/a: not available.</t>
  </si>
  <si>
    <t>malformation</t>
  </si>
  <si>
    <t>hybrid necrosis</t>
  </si>
  <si>
    <t>Map description + reference</t>
  </si>
  <si>
    <t>Linkage group</t>
  </si>
  <si>
    <t>7B</t>
  </si>
  <si>
    <t>Backcross inbred lines (BILs)</t>
  </si>
  <si>
    <t>F2 population (n=126)</t>
  </si>
  <si>
    <t>segment</t>
  </si>
  <si>
    <t>HI</t>
  </si>
  <si>
    <t>subset F2 population</t>
  </si>
  <si>
    <t>genotype at HI region</t>
  </si>
  <si>
    <t>To validate interacting loci, BILs associated with HI were crossed with BILs containing segments for candidate interacting loci.</t>
  </si>
  <si>
    <t>(c) Confirmed interacting loci</t>
  </si>
  <si>
    <t>at candidate interacting locus =</t>
  </si>
  <si>
    <t>interacting loci</t>
  </si>
  <si>
    <t>7B / 7C</t>
  </si>
  <si>
    <t>adult  F2 plants</t>
  </si>
  <si>
    <t>n / a</t>
  </si>
  <si>
    <t>conspecifc allele at segment</t>
  </si>
  <si>
    <t>Table S1. Contigs and primer sequences of EST-based markers</t>
  </si>
  <si>
    <t>no TRD in F2 or TRD with opposite bias in F2:</t>
  </si>
  <si>
    <t>Segregation in inbred progeny from BILs with a heterozygous introgression</t>
  </si>
  <si>
    <t xml:space="preserve">Total seed number is calculated by :  ((seed weight of all seeds)/(seed weight of 100 seeds)) * 100. </t>
  </si>
  <si>
    <t>Number (#) of capitula/plant is calculated by: (average total seed number)/(average # seeds/capitula)</t>
  </si>
  <si>
    <t>F2 is derived from the cross L. saligna CGN05271 x L. sativa cv Olof.</t>
  </si>
  <si>
    <t>F2 seeds of one F1 plant</t>
  </si>
  <si>
    <t xml:space="preserve">not germinated or early died  F2 plants (seed death) </t>
  </si>
  <si>
    <t>total number</t>
  </si>
  <si>
    <t>Hybrid incompatibility symptoms:</t>
  </si>
  <si>
    <t>Reduced hybrid viability:</t>
  </si>
  <si>
    <t>Reduced hybrid fertility</t>
  </si>
  <si>
    <t>no seed set or died before flowering</t>
  </si>
  <si>
    <t>severely reduced seedset (&lt;2% parental seed set)</t>
  </si>
  <si>
    <t>less severely reduced seed set (2-13% parental seed set)</t>
  </si>
  <si>
    <t>Table S6. Details of reduced fertility and viability in the interspecific F2 population</t>
  </si>
  <si>
    <t xml:space="preserve">Table S7. Overview of candidate and validated interacting loci that can nullify  hybrid incompatibiliy (HI) in BILs </t>
  </si>
  <si>
    <t xml:space="preserve">Table S2. SNPs and their surrounding sequence used for design of KASPar markers </t>
  </si>
  <si>
    <t>Marker design by Dr. van Haeringen Laboratorium B.V. (VHL), Wageningen, the Netherlands</t>
  </si>
  <si>
    <t>Segregation analysis of observed (O) versus expected (E) (Mendelian) genotype numbers.</t>
  </si>
  <si>
    <t># of plants</t>
  </si>
  <si>
    <t>(b) Identification of interacting locus in F2 population, n=126</t>
  </si>
  <si>
    <t xml:space="preserve"># F2 plants with 'ww'-genotype </t>
  </si>
  <si>
    <r>
      <t>RIN4</t>
    </r>
    <r>
      <rPr>
        <vertAlign val="superscript"/>
        <sz val="10"/>
        <color theme="1"/>
        <rFont val="Arial"/>
        <family val="2"/>
      </rPr>
      <t>c</t>
    </r>
  </si>
  <si>
    <t>TRD and HI</t>
  </si>
  <si>
    <t>interval TRD (cM)</t>
  </si>
  <si>
    <t>Representative marker</t>
  </si>
  <si>
    <t>Table S4. Detailed overview  of transmission ratio distortion loci (TRDL) in segregating populations and absolute hybrid incompatibility (HI) loci in single introgression lines (BILs).</t>
  </si>
  <si>
    <t>Table S5. Details for fertility of the F1 hybrid and its parental lines</t>
  </si>
  <si>
    <r>
      <t xml:space="preserve">Seed weight, total seed number, and number of capitula for </t>
    </r>
    <r>
      <rPr>
        <i/>
        <sz val="10"/>
        <color theme="1"/>
        <rFont val="Arial"/>
        <family val="2"/>
      </rPr>
      <t>Lactuca saligna</t>
    </r>
    <r>
      <rPr>
        <sz val="10"/>
        <color theme="1"/>
        <rFont val="Arial"/>
        <family val="2"/>
      </rPr>
      <t>, F1 (</t>
    </r>
    <r>
      <rPr>
        <i/>
        <sz val="10"/>
        <color theme="1"/>
        <rFont val="Arial"/>
        <family val="2"/>
      </rPr>
      <t xml:space="preserve">L. saligna </t>
    </r>
    <r>
      <rPr>
        <sz val="10"/>
        <color theme="1"/>
        <rFont val="Arial"/>
        <family val="2"/>
      </rPr>
      <t xml:space="preserve">x </t>
    </r>
    <r>
      <rPr>
        <i/>
        <sz val="10"/>
        <color theme="1"/>
        <rFont val="Arial"/>
        <family val="2"/>
      </rPr>
      <t>L. sativa</t>
    </r>
    <r>
      <rPr>
        <sz val="10"/>
        <color theme="1"/>
        <rFont val="Arial"/>
        <family val="2"/>
      </rPr>
      <t xml:space="preserve">) and </t>
    </r>
    <r>
      <rPr>
        <i/>
        <sz val="10"/>
        <color theme="1"/>
        <rFont val="Arial"/>
        <family val="2"/>
      </rPr>
      <t>Lactuca sativa.</t>
    </r>
  </si>
  <si>
    <r>
      <rPr>
        <vertAlign val="superscript"/>
        <sz val="10"/>
        <rFont val="Arial"/>
        <family val="2"/>
      </rPr>
      <t xml:space="preserve">a </t>
    </r>
    <r>
      <rPr>
        <sz val="10"/>
        <rFont val="Arial"/>
        <family val="2"/>
      </rPr>
      <t>Jeuken M., Peleman J., Lindhout P., 2001. An integrated interspecific AFLP map of lettuce (</t>
    </r>
    <r>
      <rPr>
        <i/>
        <sz val="10"/>
        <rFont val="Arial"/>
        <family val="2"/>
      </rPr>
      <t>Lactuca</t>
    </r>
    <r>
      <rPr>
        <sz val="10"/>
        <rFont val="Arial"/>
        <family val="2"/>
      </rPr>
      <t xml:space="preserve"> ) based on two </t>
    </r>
    <r>
      <rPr>
        <i/>
        <sz val="10"/>
        <rFont val="Arial"/>
        <family val="2"/>
      </rPr>
      <t>L . sativa</t>
    </r>
    <r>
      <rPr>
        <sz val="10"/>
        <rFont val="Arial"/>
        <family val="2"/>
      </rPr>
      <t xml:space="preserve"> × </t>
    </r>
    <r>
      <rPr>
        <i/>
        <sz val="10"/>
        <rFont val="Arial"/>
        <family val="2"/>
      </rPr>
      <t>L. saligna</t>
    </r>
    <r>
      <rPr>
        <sz val="10"/>
        <rFont val="Arial"/>
        <family val="2"/>
      </rPr>
      <t xml:space="preserve"> F2 populations. Theor. Appl. Genet. 103: 638–647.</t>
    </r>
  </si>
  <si>
    <r>
      <t>L2211</t>
    </r>
    <r>
      <rPr>
        <vertAlign val="superscript"/>
        <sz val="10"/>
        <rFont val="Arial"/>
        <family val="2"/>
      </rPr>
      <t>a</t>
    </r>
  </si>
  <si>
    <r>
      <t>LsB104</t>
    </r>
    <r>
      <rPr>
        <vertAlign val="superscript"/>
        <sz val="10"/>
        <rFont val="Arial"/>
        <family val="2"/>
      </rPr>
      <t>a</t>
    </r>
  </si>
  <si>
    <r>
      <t>L317</t>
    </r>
    <r>
      <rPr>
        <vertAlign val="superscript"/>
        <sz val="10"/>
        <rFont val="Arial"/>
        <family val="2"/>
      </rPr>
      <t>a</t>
    </r>
  </si>
  <si>
    <r>
      <t>L222</t>
    </r>
    <r>
      <rPr>
        <vertAlign val="superscript"/>
        <sz val="10"/>
        <color theme="1"/>
        <rFont val="Arial"/>
        <family val="2"/>
      </rPr>
      <t>a</t>
    </r>
  </si>
  <si>
    <r>
      <t>L. sativa</t>
    </r>
    <r>
      <rPr>
        <sz val="10"/>
        <rFont val="Arial"/>
        <family val="2"/>
      </rPr>
      <t xml:space="preserve"> cv. Salinas physical map V8 </t>
    </r>
    <r>
      <rPr>
        <vertAlign val="superscript"/>
        <sz val="10"/>
        <rFont val="Arial"/>
        <family val="2"/>
      </rPr>
      <t>1</t>
    </r>
  </si>
  <si>
    <r>
      <t>F2 linkage map</t>
    </r>
    <r>
      <rPr>
        <i/>
        <sz val="10"/>
        <rFont val="Arial"/>
        <family val="2"/>
      </rPr>
      <t>,  L. saligna</t>
    </r>
    <r>
      <rPr>
        <sz val="10"/>
        <rFont val="Arial"/>
        <family val="2"/>
      </rPr>
      <t xml:space="preserve"> x </t>
    </r>
    <r>
      <rPr>
        <i/>
        <sz val="10"/>
        <rFont val="Arial"/>
        <family val="2"/>
      </rPr>
      <t>L. sativa</t>
    </r>
    <r>
      <rPr>
        <sz val="10"/>
        <rFont val="Arial"/>
        <family val="2"/>
      </rPr>
      <t xml:space="preserve"> </t>
    </r>
    <r>
      <rPr>
        <vertAlign val="superscript"/>
        <sz val="10"/>
        <rFont val="Arial"/>
        <family val="2"/>
      </rPr>
      <t>2</t>
    </r>
  </si>
  <si>
    <r>
      <t>1</t>
    </r>
    <r>
      <rPr>
        <vertAlign val="superscript"/>
        <sz val="10"/>
        <color theme="1"/>
        <rFont val="Arial"/>
        <family val="2"/>
      </rPr>
      <t>R</t>
    </r>
  </si>
  <si>
    <r>
      <t>8</t>
    </r>
    <r>
      <rPr>
        <vertAlign val="superscript"/>
        <sz val="10"/>
        <color theme="1"/>
        <rFont val="Arial"/>
        <family val="2"/>
      </rPr>
      <t>R</t>
    </r>
  </si>
  <si>
    <r>
      <t>5</t>
    </r>
    <r>
      <rPr>
        <vertAlign val="superscript"/>
        <sz val="10"/>
        <color theme="1"/>
        <rFont val="Arial"/>
        <family val="2"/>
      </rPr>
      <t>R</t>
    </r>
  </si>
  <si>
    <r>
      <t>6</t>
    </r>
    <r>
      <rPr>
        <vertAlign val="superscript"/>
        <sz val="10"/>
        <color theme="1"/>
        <rFont val="Arial"/>
        <family val="2"/>
      </rPr>
      <t>R</t>
    </r>
  </si>
  <si>
    <r>
      <t>R</t>
    </r>
    <r>
      <rPr>
        <sz val="10"/>
        <color theme="1"/>
        <rFont val="Arial"/>
        <family val="2"/>
      </rPr>
      <t xml:space="preserve"> reversed linkage group orientation</t>
    </r>
  </si>
  <si>
    <r>
      <rPr>
        <vertAlign val="superscript"/>
        <sz val="10"/>
        <color theme="1"/>
        <rFont val="Arial"/>
        <family val="2"/>
      </rPr>
      <t>1</t>
    </r>
    <r>
      <rPr>
        <sz val="10"/>
        <color theme="1"/>
        <rFont val="Arial"/>
        <family val="2"/>
      </rPr>
      <t xml:space="preserve"> Reyes-Chin-Wo S, et al. 2017. 'Genome assembly with in vitro proximity ligation data and whole-genome triplication in lettuce'. </t>
    </r>
    <r>
      <rPr>
        <i/>
        <sz val="10"/>
        <color theme="1"/>
        <rFont val="Arial"/>
        <family val="2"/>
      </rPr>
      <t>Nature Communications</t>
    </r>
    <r>
      <rPr>
        <sz val="10"/>
        <color theme="1"/>
        <rFont val="Arial"/>
        <family val="2"/>
      </rPr>
      <t xml:space="preserve"> 8: 14952.</t>
    </r>
  </si>
  <si>
    <r>
      <rPr>
        <vertAlign val="superscript"/>
        <sz val="10"/>
        <color theme="1"/>
        <rFont val="Arial"/>
        <family val="2"/>
      </rPr>
      <t xml:space="preserve">2 </t>
    </r>
    <r>
      <rPr>
        <sz val="10"/>
        <color theme="1"/>
        <rFont val="Arial"/>
        <family val="2"/>
      </rPr>
      <t>Jeuken  MJW, et al. 2001. 'An integrated interspecific AFLP map of lettuce (</t>
    </r>
    <r>
      <rPr>
        <i/>
        <sz val="10"/>
        <color theme="1"/>
        <rFont val="Arial"/>
        <family val="2"/>
      </rPr>
      <t>Lactuca</t>
    </r>
    <r>
      <rPr>
        <sz val="10"/>
        <color theme="1"/>
        <rFont val="Arial"/>
        <family val="2"/>
      </rPr>
      <t xml:space="preserve">) based on two </t>
    </r>
    <r>
      <rPr>
        <i/>
        <sz val="10"/>
        <color theme="1"/>
        <rFont val="Arial"/>
        <family val="2"/>
      </rPr>
      <t>L . sativa</t>
    </r>
    <r>
      <rPr>
        <sz val="10"/>
        <color theme="1"/>
        <rFont val="Arial"/>
        <family val="2"/>
      </rPr>
      <t xml:space="preserve"> × </t>
    </r>
    <r>
      <rPr>
        <i/>
        <sz val="10"/>
        <color theme="1"/>
        <rFont val="Arial"/>
        <family val="2"/>
      </rPr>
      <t>L . saligna</t>
    </r>
    <r>
      <rPr>
        <sz val="10"/>
        <color theme="1"/>
        <rFont val="Arial"/>
        <family val="2"/>
      </rPr>
      <t xml:space="preserve"> F2 populations'. </t>
    </r>
    <r>
      <rPr>
        <i/>
        <sz val="10"/>
        <color theme="1"/>
        <rFont val="Arial"/>
        <family val="2"/>
      </rPr>
      <t>Theoretical and Applied Genetics</t>
    </r>
    <r>
      <rPr>
        <sz val="10"/>
        <color theme="1"/>
        <rFont val="Arial"/>
        <family val="2"/>
      </rPr>
      <t xml:space="preserve"> 103: 638–647.</t>
    </r>
  </si>
  <si>
    <r>
      <t xml:space="preserve">The former F2 linkage map was used in previous publication. The current F2 linkage map orientation  (used here) is similar to the </t>
    </r>
    <r>
      <rPr>
        <i/>
        <sz val="10"/>
        <color theme="1"/>
        <rFont val="Arial"/>
        <family val="2"/>
      </rPr>
      <t>L. sativa</t>
    </r>
    <r>
      <rPr>
        <sz val="10"/>
        <color theme="1"/>
        <rFont val="Arial"/>
        <family val="2"/>
      </rPr>
      <t xml:space="preserve"> cv. Salinas physical map V8</t>
    </r>
  </si>
  <si>
    <r>
      <t>Table S3.</t>
    </r>
    <r>
      <rPr>
        <sz val="10"/>
        <rFont val="Arial"/>
        <family val="2"/>
      </rPr>
      <t xml:space="preserve"> </t>
    </r>
    <r>
      <rPr>
        <b/>
        <sz val="10"/>
        <rFont val="Arial"/>
        <family val="2"/>
      </rPr>
      <t xml:space="preserve">Correspondence between the former F2 linkage map  orientation and the reference physical map of </t>
    </r>
    <r>
      <rPr>
        <b/>
        <i/>
        <sz val="10"/>
        <rFont val="Arial"/>
        <family val="2"/>
      </rPr>
      <t>L. sativa</t>
    </r>
    <r>
      <rPr>
        <b/>
        <sz val="10"/>
        <rFont val="Arial"/>
        <family val="2"/>
      </rPr>
      <t xml:space="preserve"> cv. Salinas v8. </t>
    </r>
  </si>
  <si>
    <r>
      <t>Characteristics include TRDL (p&lt;0.003),</t>
    </r>
    <r>
      <rPr>
        <sz val="10"/>
        <rFont val="Arial"/>
        <family val="2"/>
      </rPr>
      <t xml:space="preserve"> genotype and allele frequency (freq), segregation analysis observed (O) vs expected (E) (Mendelian), segregation analysis heterozygotes vs sum homozygotes.</t>
    </r>
  </si>
  <si>
    <r>
      <t xml:space="preserve">In the F2, TRDL are designated as </t>
    </r>
    <r>
      <rPr>
        <sz val="10"/>
        <rFont val="Arial"/>
        <family val="2"/>
      </rPr>
      <t>potentially</t>
    </r>
    <r>
      <rPr>
        <sz val="10"/>
        <color theme="1"/>
        <rFont val="Arial"/>
        <family val="2"/>
      </rPr>
      <t xml:space="preserve"> zygotic or gametophytic barriers based on distortion or non-distortion of heterozygote frequency respectively. </t>
    </r>
  </si>
  <si>
    <r>
      <t>Three peaks were identified on L</t>
    </r>
    <r>
      <rPr>
        <sz val="10"/>
        <rFont val="Arial"/>
        <family val="2"/>
      </rPr>
      <t>G7</t>
    </r>
    <r>
      <rPr>
        <sz val="10"/>
        <color theme="1"/>
        <rFont val="Arial"/>
        <family val="2"/>
      </rPr>
      <t xml:space="preserve"> based on a switch of the most prominent genotype.</t>
    </r>
  </si>
  <si>
    <r>
      <t>Genotype and allele frequencies are color-shaded within each population from low (green) to high (red) values</t>
    </r>
    <r>
      <rPr>
        <sz val="10"/>
        <rFont val="Arial"/>
        <family val="2"/>
      </rPr>
      <t xml:space="preserve"> to</t>
    </r>
    <r>
      <rPr>
        <sz val="10"/>
        <color theme="1"/>
        <rFont val="Arial"/>
        <family val="2"/>
      </rPr>
      <t xml:space="preserve"> facilitate interpretation</t>
    </r>
  </si>
  <si>
    <r>
      <t xml:space="preserve"> 'c': allele from cultivated parent </t>
    </r>
    <r>
      <rPr>
        <i/>
        <sz val="10"/>
        <rFont val="Arial"/>
        <family val="2"/>
      </rPr>
      <t xml:space="preserve">L. sativa </t>
    </r>
    <r>
      <rPr>
        <sz val="10"/>
        <rFont val="Arial"/>
        <family val="2"/>
      </rPr>
      <t>cv Olof, 'w': allele from wild parent L. saligna CGN05271,  freq = frequency, chi</t>
    </r>
    <r>
      <rPr>
        <vertAlign val="superscript"/>
        <sz val="10"/>
        <rFont val="Arial"/>
        <family val="2"/>
      </rPr>
      <t>2</t>
    </r>
    <r>
      <rPr>
        <sz val="10"/>
        <rFont val="Arial"/>
        <family val="2"/>
      </rPr>
      <t xml:space="preserve"> = chi-square value, n/a: not applicable</t>
    </r>
  </si>
  <si>
    <r>
      <rPr>
        <vertAlign val="superscript"/>
        <sz val="10"/>
        <color theme="1"/>
        <rFont val="Arial"/>
        <family val="2"/>
      </rPr>
      <t>a</t>
    </r>
    <r>
      <rPr>
        <sz val="10"/>
        <color theme="1"/>
        <rFont val="Arial"/>
        <family val="2"/>
      </rPr>
      <t xml:space="preserve"> TRDL at LG5 in BC1cult with a slightly less strict p-value of 0.006 (instead of 0.003).</t>
    </r>
  </si>
  <si>
    <r>
      <rPr>
        <vertAlign val="superscript"/>
        <sz val="10"/>
        <color theme="1"/>
        <rFont val="Arial"/>
        <family val="2"/>
      </rPr>
      <t>b</t>
    </r>
    <r>
      <rPr>
        <sz val="10"/>
        <color theme="1"/>
        <rFont val="Arial"/>
        <family val="2"/>
      </rPr>
      <t xml:space="preserve"> also segregated for segment 4A</t>
    </r>
  </si>
  <si>
    <r>
      <rPr>
        <vertAlign val="superscript"/>
        <sz val="10"/>
        <rFont val="Arial"/>
        <family val="2"/>
      </rPr>
      <t>c</t>
    </r>
    <r>
      <rPr>
        <sz val="10"/>
        <rFont val="Arial"/>
        <family val="2"/>
      </rPr>
      <t xml:space="preserve"> detailed segregation described  in Jeuken et al. 2009</t>
    </r>
  </si>
  <si>
    <r>
      <t xml:space="preserve">BC1cult population (F1 x </t>
    </r>
    <r>
      <rPr>
        <b/>
        <i/>
        <sz val="10"/>
        <color theme="1"/>
        <rFont val="Arial"/>
        <family val="2"/>
      </rPr>
      <t>L. sativa</t>
    </r>
    <r>
      <rPr>
        <b/>
        <sz val="10"/>
        <color theme="1"/>
        <rFont val="Arial"/>
        <family val="2"/>
      </rPr>
      <t>) (n=88)</t>
    </r>
  </si>
  <si>
    <r>
      <t xml:space="preserve">BC1wild population (F1 x </t>
    </r>
    <r>
      <rPr>
        <b/>
        <i/>
        <sz val="10"/>
        <color theme="1"/>
        <rFont val="Arial"/>
        <family val="2"/>
      </rPr>
      <t>L. saligna</t>
    </r>
    <r>
      <rPr>
        <b/>
        <sz val="10"/>
        <color theme="1"/>
        <rFont val="Arial"/>
        <family val="2"/>
      </rPr>
      <t>) (n=33)</t>
    </r>
  </si>
  <si>
    <r>
      <t>Chi</t>
    </r>
    <r>
      <rPr>
        <vertAlign val="superscript"/>
        <sz val="10"/>
        <color theme="1"/>
        <rFont val="Arial"/>
        <family val="2"/>
      </rPr>
      <t>2</t>
    </r>
    <r>
      <rPr>
        <sz val="10"/>
        <color theme="1"/>
        <rFont val="Arial"/>
        <family val="2"/>
      </rPr>
      <t>&gt;11.6 (p&lt;0.003)</t>
    </r>
  </si>
  <si>
    <r>
      <t>Chi</t>
    </r>
    <r>
      <rPr>
        <vertAlign val="superscript"/>
        <sz val="10"/>
        <color theme="1"/>
        <rFont val="Arial"/>
        <family val="2"/>
      </rPr>
      <t>2</t>
    </r>
    <r>
      <rPr>
        <sz val="10"/>
        <color theme="1"/>
        <rFont val="Arial"/>
        <family val="2"/>
      </rPr>
      <t>&gt;3.8 (p&lt;0.05)</t>
    </r>
  </si>
  <si>
    <r>
      <t>Chi</t>
    </r>
    <r>
      <rPr>
        <vertAlign val="superscript"/>
        <sz val="10"/>
        <color theme="1"/>
        <rFont val="Arial"/>
        <family val="2"/>
      </rPr>
      <t>2</t>
    </r>
    <r>
      <rPr>
        <sz val="10"/>
        <color theme="1"/>
        <rFont val="Arial"/>
        <family val="2"/>
      </rPr>
      <t>&gt;8.8 (p&lt;0.003)</t>
    </r>
  </si>
  <si>
    <r>
      <t>Chi</t>
    </r>
    <r>
      <rPr>
        <vertAlign val="superscript"/>
        <sz val="10"/>
        <color theme="1"/>
        <rFont val="Arial"/>
        <family val="2"/>
      </rPr>
      <t>2</t>
    </r>
  </si>
  <si>
    <r>
      <t>0.006</t>
    </r>
    <r>
      <rPr>
        <vertAlign val="superscript"/>
        <sz val="10"/>
        <color theme="1"/>
        <rFont val="Arial"/>
        <family val="2"/>
      </rPr>
      <t>a</t>
    </r>
  </si>
  <si>
    <r>
      <t>635</t>
    </r>
    <r>
      <rPr>
        <vertAlign val="superscript"/>
        <sz val="10"/>
        <rFont val="Arial"/>
        <family val="2"/>
      </rPr>
      <t>b</t>
    </r>
  </si>
  <si>
    <r>
      <t xml:space="preserve"> 'c': allele from </t>
    </r>
    <r>
      <rPr>
        <i/>
        <sz val="10"/>
        <color theme="1"/>
        <rFont val="Arial"/>
        <family val="2"/>
      </rPr>
      <t xml:space="preserve">L. sativa </t>
    </r>
    <r>
      <rPr>
        <sz val="10"/>
        <color theme="1"/>
        <rFont val="Arial"/>
        <family val="2"/>
      </rPr>
      <t>cv Olof</t>
    </r>
    <r>
      <rPr>
        <i/>
        <sz val="10"/>
        <color theme="1"/>
        <rFont val="Arial"/>
        <family val="2"/>
      </rPr>
      <t>, '</t>
    </r>
    <r>
      <rPr>
        <sz val="10"/>
        <color theme="1"/>
        <rFont val="Arial"/>
        <family val="2"/>
      </rPr>
      <t>w': allele from wild lettuce</t>
    </r>
    <r>
      <rPr>
        <i/>
        <sz val="10"/>
        <color theme="1"/>
        <rFont val="Arial"/>
        <family val="2"/>
      </rPr>
      <t xml:space="preserve"> L. saligna </t>
    </r>
    <r>
      <rPr>
        <sz val="10"/>
        <color theme="1"/>
        <rFont val="Arial"/>
        <family val="2"/>
      </rPr>
      <t>CGN05271, freq =frequency, Chi</t>
    </r>
    <r>
      <rPr>
        <vertAlign val="superscript"/>
        <sz val="10"/>
        <color theme="1"/>
        <rFont val="Arial"/>
        <family val="2"/>
      </rPr>
      <t>2</t>
    </r>
    <r>
      <rPr>
        <sz val="10"/>
        <color theme="1"/>
        <rFont val="Arial"/>
        <family val="2"/>
      </rPr>
      <t xml:space="preserve"> = chi-square value, n/a: not available</t>
    </r>
  </si>
  <si>
    <r>
      <rPr>
        <b/>
        <sz val="10"/>
        <rFont val="Arial"/>
        <family val="2"/>
      </rPr>
      <t>(a)</t>
    </r>
    <r>
      <rPr>
        <sz val="10"/>
        <rFont val="Arial"/>
        <family val="2"/>
      </rPr>
      <t xml:space="preserve"> The inbred progeny of a BIL with a heterozygous segment showed TRD with a bias toward the </t>
    </r>
    <r>
      <rPr>
        <i/>
        <sz val="10"/>
        <rFont val="Arial"/>
        <family val="2"/>
      </rPr>
      <t>L. sativa</t>
    </r>
    <r>
      <rPr>
        <sz val="10"/>
        <rFont val="Arial"/>
        <family val="2"/>
      </rPr>
      <t xml:space="preserve"> allele and a segregation in which genotypes with a  homozygous  </t>
    </r>
    <r>
      <rPr>
        <i/>
        <sz val="10"/>
        <rFont val="Arial"/>
        <family val="2"/>
      </rPr>
      <t xml:space="preserve">L. saligna </t>
    </r>
    <r>
      <rPr>
        <sz val="10"/>
        <rFont val="Arial"/>
        <family val="2"/>
      </rPr>
      <t xml:space="preserve">introgression segments ('ww' genotype) were not obtained. </t>
    </r>
  </si>
  <si>
    <r>
      <rPr>
        <b/>
        <sz val="10"/>
        <rFont val="Arial"/>
        <family val="2"/>
      </rPr>
      <t>(b)</t>
    </r>
    <r>
      <rPr>
        <sz val="10"/>
        <rFont val="Arial"/>
        <family val="2"/>
      </rPr>
      <t xml:space="preserve"> a genotype data set of an interspecific F2 population (n=126, cross </t>
    </r>
    <r>
      <rPr>
        <i/>
        <sz val="10"/>
        <rFont val="Arial"/>
        <family val="2"/>
      </rPr>
      <t>L. saligna</t>
    </r>
    <r>
      <rPr>
        <sz val="10"/>
        <rFont val="Arial"/>
        <family val="2"/>
      </rPr>
      <t xml:space="preserve"> CGN05271 x </t>
    </r>
    <r>
      <rPr>
        <i/>
        <sz val="10"/>
        <rFont val="Arial"/>
        <family val="2"/>
      </rPr>
      <t>L. sativa</t>
    </r>
    <r>
      <rPr>
        <sz val="10"/>
        <rFont val="Arial"/>
        <family val="2"/>
      </rPr>
      <t xml:space="preserve"> cv Olof) was used to identify candidate interacting loci that can nullify the TRD leading to HI in certain BILs. Candidate interacting loci are regions with at least one L. saligna allele in each F2 plant with a homozygous L. saligna genotype at the HI locus.</t>
    </r>
  </si>
  <si>
    <r>
      <rPr>
        <b/>
        <sz val="10"/>
        <rFont val="Arial"/>
        <family val="2"/>
      </rPr>
      <t>(c)</t>
    </r>
    <r>
      <rPr>
        <sz val="10"/>
        <rFont val="Arial"/>
        <family val="2"/>
      </rPr>
      <t xml:space="preserve"> For three out of five crosses, abolishment of HI due to presence of conspecific alleles at the interacting loci was shown in a subset of an F2 population. From the BIL x BIL cross, the double heterozygous genotype was selected and its inbred progeny was genotyped. </t>
    </r>
  </si>
  <si>
    <r>
      <t xml:space="preserve"> A Mendelian segregation was displayed for the HI locus in a subset of the F2-population, which  was selected for F2 individuals with two conspecific alleles at  the interacting locus (homozygous </t>
    </r>
    <r>
      <rPr>
        <i/>
        <sz val="10"/>
        <rFont val="Arial"/>
        <family val="2"/>
      </rPr>
      <t>L. saligna</t>
    </r>
    <r>
      <rPr>
        <sz val="10"/>
        <rFont val="Arial"/>
        <family val="2"/>
      </rPr>
      <t xml:space="preserve"> 'ww'-genotype). </t>
    </r>
  </si>
  <si>
    <r>
      <t xml:space="preserve">(a) BIL segments associated with </t>
    </r>
    <r>
      <rPr>
        <b/>
        <sz val="10"/>
        <rFont val="Arial"/>
        <family val="2"/>
      </rPr>
      <t>HI</t>
    </r>
  </si>
  <si>
    <r>
      <t xml:space="preserve">Segregation of introgression in </t>
    </r>
    <r>
      <rPr>
        <b/>
        <i/>
        <sz val="10"/>
        <rFont val="Arial"/>
        <family val="2"/>
      </rPr>
      <t xml:space="preserve">L. sativa </t>
    </r>
    <r>
      <rPr>
        <b/>
        <sz val="10"/>
        <rFont val="Arial"/>
        <family val="2"/>
      </rPr>
      <t>background</t>
    </r>
  </si>
  <si>
    <r>
      <t xml:space="preserve">homozygous </t>
    </r>
    <r>
      <rPr>
        <b/>
        <i/>
        <sz val="10"/>
        <color theme="1"/>
        <rFont val="Arial"/>
        <family val="2"/>
      </rPr>
      <t>L. saligna</t>
    </r>
  </si>
  <si>
    <r>
      <t>Chi</t>
    </r>
    <r>
      <rPr>
        <b/>
        <vertAlign val="superscript"/>
        <sz val="10"/>
        <color theme="1"/>
        <rFont val="Arial"/>
        <family val="2"/>
      </rPr>
      <t>2</t>
    </r>
  </si>
  <si>
    <r>
      <rPr>
        <b/>
        <sz val="10"/>
        <color rgb="FFC00000"/>
        <rFont val="Arial"/>
        <family val="2"/>
      </rPr>
      <t>HI-line</t>
    </r>
    <r>
      <rPr>
        <b/>
        <sz val="10"/>
        <color theme="1"/>
        <rFont val="Arial"/>
        <family val="2"/>
      </rPr>
      <t xml:space="preserve"> x candidate line</t>
    </r>
  </si>
  <si>
    <r>
      <t>Chi</t>
    </r>
    <r>
      <rPr>
        <b/>
        <vertAlign val="superscript"/>
        <sz val="10"/>
        <color theme="1"/>
        <rFont val="Arial"/>
        <family val="2"/>
      </rPr>
      <t xml:space="preserve">2 </t>
    </r>
  </si>
  <si>
    <r>
      <rPr>
        <b/>
        <sz val="10"/>
        <color rgb="FFC00000"/>
        <rFont val="Arial"/>
        <family val="2"/>
      </rPr>
      <t>7C</t>
    </r>
    <r>
      <rPr>
        <sz val="10"/>
        <color theme="1"/>
        <rFont val="Arial"/>
        <family val="2"/>
      </rPr>
      <t xml:space="preserve"> x 3A</t>
    </r>
  </si>
  <si>
    <r>
      <t>8A</t>
    </r>
    <r>
      <rPr>
        <vertAlign val="superscript"/>
        <sz val="10"/>
        <rFont val="Arial"/>
        <family val="2"/>
      </rPr>
      <t>a</t>
    </r>
  </si>
  <si>
    <r>
      <rPr>
        <b/>
        <sz val="10"/>
        <color rgb="FFC00000"/>
        <rFont val="Arial"/>
        <family val="2"/>
      </rPr>
      <t>8A</t>
    </r>
    <r>
      <rPr>
        <sz val="10"/>
        <color theme="1"/>
        <rFont val="Arial"/>
        <family val="2"/>
      </rPr>
      <t xml:space="preserve"> x 4A</t>
    </r>
  </si>
  <si>
    <r>
      <t xml:space="preserve">0-45 </t>
    </r>
    <r>
      <rPr>
        <vertAlign val="superscript"/>
        <sz val="10"/>
        <rFont val="Arial"/>
        <family val="2"/>
      </rPr>
      <t>b</t>
    </r>
  </si>
  <si>
    <r>
      <t xml:space="preserve">1 &amp; 7 </t>
    </r>
    <r>
      <rPr>
        <vertAlign val="superscript"/>
        <sz val="10"/>
        <color theme="1"/>
        <rFont val="Arial"/>
        <family val="2"/>
      </rPr>
      <t>c</t>
    </r>
  </si>
  <si>
    <r>
      <rPr>
        <b/>
        <sz val="10"/>
        <color rgb="FFC00000"/>
        <rFont val="Arial"/>
        <family val="2"/>
      </rPr>
      <t>9A</t>
    </r>
    <r>
      <rPr>
        <sz val="10"/>
        <color theme="1"/>
        <rFont val="Arial"/>
        <family val="2"/>
      </rPr>
      <t xml:space="preserve"> x 8C</t>
    </r>
  </si>
  <si>
    <r>
      <t>115</t>
    </r>
    <r>
      <rPr>
        <vertAlign val="superscript"/>
        <sz val="10"/>
        <color theme="1"/>
        <rFont val="Arial"/>
        <family val="2"/>
      </rPr>
      <t>e</t>
    </r>
  </si>
  <si>
    <r>
      <t xml:space="preserve">30 </t>
    </r>
    <r>
      <rPr>
        <vertAlign val="superscript"/>
        <sz val="10"/>
        <color theme="1"/>
        <rFont val="Arial"/>
        <family val="2"/>
      </rPr>
      <t>e</t>
    </r>
  </si>
  <si>
    <r>
      <t>8C</t>
    </r>
    <r>
      <rPr>
        <vertAlign val="superscript"/>
        <sz val="10"/>
        <color theme="1"/>
        <rFont val="Arial"/>
        <family val="2"/>
      </rPr>
      <t>d</t>
    </r>
  </si>
  <si>
    <r>
      <rPr>
        <vertAlign val="superscript"/>
        <sz val="10"/>
        <rFont val="Arial"/>
        <family val="2"/>
      </rPr>
      <t>a</t>
    </r>
    <r>
      <rPr>
        <sz val="10"/>
        <rFont val="Arial"/>
        <family val="2"/>
      </rPr>
      <t xml:space="preserve"> The additional segment of 4A was unintentionally selected for when a BIL with </t>
    </r>
    <r>
      <rPr>
        <i/>
        <sz val="10"/>
        <rFont val="Arial"/>
        <family val="2"/>
      </rPr>
      <t>L. saligna</t>
    </r>
    <r>
      <rPr>
        <sz val="10"/>
        <rFont val="Arial"/>
        <family val="2"/>
      </rPr>
      <t xml:space="preserve"> segment 8A was selected. Here the segment 8A segregation is shown of the inbred progeny "F2_4A8A'  (n= 635) of the double heterozygote (4cw8cw)</t>
    </r>
  </si>
  <si>
    <r>
      <rPr>
        <vertAlign val="superscript"/>
        <sz val="10"/>
        <color theme="1"/>
        <rFont val="Arial"/>
        <family val="2"/>
      </rPr>
      <t>b</t>
    </r>
    <r>
      <rPr>
        <sz val="10"/>
        <color theme="1"/>
        <rFont val="Arial"/>
        <family val="2"/>
      </rPr>
      <t xml:space="preserve"> RIN4 identified as the responsible hybrid incompatibility gene (Jeuken et al 2009)</t>
    </r>
  </si>
  <si>
    <r>
      <rPr>
        <vertAlign val="superscript"/>
        <sz val="10"/>
        <color theme="1"/>
        <rFont val="Arial"/>
        <family val="2"/>
      </rPr>
      <t xml:space="preserve">c </t>
    </r>
    <r>
      <rPr>
        <sz val="10"/>
        <color theme="1"/>
        <rFont val="Arial"/>
        <family val="2"/>
      </rPr>
      <t>One individual plant in the 126 F2 plants of cross (</t>
    </r>
    <r>
      <rPr>
        <i/>
        <sz val="10"/>
        <color theme="1"/>
        <rFont val="Arial"/>
        <family val="2"/>
      </rPr>
      <t>L. saligna</t>
    </r>
    <r>
      <rPr>
        <sz val="10"/>
        <color theme="1"/>
        <rFont val="Arial"/>
        <family val="2"/>
      </rPr>
      <t xml:space="preserve"> CGN05271 x L. sativa cv olof) and seven plants in the 54 F2 plants of cross (</t>
    </r>
    <r>
      <rPr>
        <i/>
        <sz val="10"/>
        <color theme="1"/>
        <rFont val="Arial"/>
        <family val="2"/>
      </rPr>
      <t>L. saligna</t>
    </r>
    <r>
      <rPr>
        <sz val="10"/>
        <color theme="1"/>
        <rFont val="Arial"/>
        <family val="2"/>
      </rPr>
      <t xml:space="preserve"> CGN11341 x L. sativa cv. Norden)</t>
    </r>
  </si>
  <si>
    <r>
      <rPr>
        <vertAlign val="superscript"/>
        <sz val="10"/>
        <color theme="1"/>
        <rFont val="Arial"/>
        <family val="2"/>
      </rPr>
      <t>e</t>
    </r>
    <r>
      <rPr>
        <sz val="10"/>
        <color theme="1"/>
        <rFont val="Arial"/>
        <family val="2"/>
      </rPr>
      <t xml:space="preserve"> based on F2 of BIL x BIL from cross </t>
    </r>
    <r>
      <rPr>
        <i/>
        <sz val="10"/>
        <color theme="1"/>
        <rFont val="Arial"/>
        <family val="2"/>
      </rPr>
      <t>L. saligna</t>
    </r>
    <r>
      <rPr>
        <sz val="10"/>
        <color theme="1"/>
        <rFont val="Arial"/>
        <family val="2"/>
      </rPr>
      <t xml:space="preserve"> CGN11341 x </t>
    </r>
    <r>
      <rPr>
        <i/>
        <sz val="10"/>
        <color theme="1"/>
        <rFont val="Arial"/>
        <family val="2"/>
      </rPr>
      <t>L. sativa</t>
    </r>
    <r>
      <rPr>
        <sz val="10"/>
        <color theme="1"/>
        <rFont val="Arial"/>
        <family val="2"/>
      </rPr>
      <t xml:space="preserve"> cv Norden</t>
    </r>
  </si>
  <si>
    <r>
      <rPr>
        <vertAlign val="superscript"/>
        <sz val="10"/>
        <color theme="1"/>
        <rFont val="Arial"/>
        <family val="2"/>
      </rPr>
      <t>d</t>
    </r>
    <r>
      <rPr>
        <sz val="10"/>
        <color theme="1"/>
        <rFont val="Arial"/>
        <family val="2"/>
      </rPr>
      <t xml:space="preserve"> Based on other plant materials with smaller introgressions, we were able to map the interacting locus to a smaller interval between 30-34 cM at LG8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</si>
</sst>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4" x14ac:knownFonts="1">
    <font>
      <sz val="11"/>
      <color theme="1"/>
      <name val="Calibri"/>
      <family val="2"/>
      <scheme val="minor"/>
    </font>
    <font>
      <sz val="10"/>
      <name val="Arial"/>
      <family val="2"/>
    </font>
    <font>
      <sz val="11"/>
      <color theme="1"/>
      <name val="Arial"/>
      <family val="2"/>
    </font>
    <font>
      <b/>
      <sz val="11"/>
      <color theme="1"/>
      <name val="Arial"/>
      <family val="2"/>
    </font>
    <font>
      <sz val="10"/>
      <color theme="1"/>
      <name val="Arial"/>
      <family val="2"/>
    </font>
    <font>
      <sz val="9"/>
      <color theme="1"/>
      <name val="Arial"/>
      <family val="2"/>
    </font>
    <font>
      <vertAlign val="superscript"/>
      <sz val="10"/>
      <color theme="1"/>
      <name val="Arial"/>
      <family val="2"/>
    </font>
    <font>
      <b/>
      <sz val="10"/>
      <color theme="1"/>
      <name val="Arial"/>
      <family val="2"/>
    </font>
    <font>
      <i/>
      <sz val="10"/>
      <color theme="1"/>
      <name val="Arial"/>
      <family val="2"/>
    </font>
    <font>
      <b/>
      <sz val="10"/>
      <name val="Arial"/>
      <family val="2"/>
    </font>
    <font>
      <vertAlign val="superscript"/>
      <sz val="10"/>
      <name val="Arial"/>
      <family val="2"/>
    </font>
    <font>
      <i/>
      <sz val="10"/>
      <name val="Arial"/>
      <family val="2"/>
    </font>
    <font>
      <sz val="10"/>
      <color rgb="FF000000"/>
      <name val="Arial"/>
      <family val="2"/>
    </font>
    <font>
      <b/>
      <i/>
      <sz val="10"/>
      <name val="Arial"/>
      <family val="2"/>
    </font>
    <font>
      <b/>
      <i/>
      <sz val="10"/>
      <color theme="1"/>
      <name val="Arial"/>
      <family val="2"/>
    </font>
    <font>
      <sz val="10"/>
      <color rgb="FFFF0000"/>
      <name val="Arial"/>
      <family val="2"/>
    </font>
    <font>
      <sz val="10"/>
      <color theme="9"/>
      <name val="Arial"/>
      <family val="2"/>
    </font>
    <font>
      <b/>
      <sz val="10"/>
      <color rgb="FF7030A0"/>
      <name val="Arial"/>
      <family val="2"/>
    </font>
    <font>
      <b/>
      <sz val="10"/>
      <color theme="5" tint="-0.249977111117893"/>
      <name val="Arial"/>
      <family val="2"/>
    </font>
    <font>
      <b/>
      <sz val="10"/>
      <color rgb="FF000000"/>
      <name val="Arial"/>
      <family val="2"/>
    </font>
    <font>
      <sz val="10"/>
      <color rgb="FF7030A0"/>
      <name val="Arial"/>
      <family val="2"/>
    </font>
    <font>
      <sz val="10"/>
      <color theme="5" tint="-0.249977111117893"/>
      <name val="Arial"/>
      <family val="2"/>
    </font>
    <font>
      <b/>
      <vertAlign val="superscript"/>
      <sz val="10"/>
      <color theme="1"/>
      <name val="Arial"/>
      <family val="2"/>
    </font>
    <font>
      <b/>
      <sz val="10"/>
      <color rgb="FFC00000"/>
      <name val="Arial"/>
      <family val="2"/>
    </font>
  </fonts>
  <fills count="6">
    <fill>
      <patternFill patternType="none"/>
    </fill>
    <fill>
      <patternFill patternType="gray125"/>
    </fill>
    <fill>
      <patternFill patternType="solid">
        <fgColor theme="6"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3" tint="0.79998168889431442"/>
        <bgColor indexed="64"/>
      </patternFill>
    </fill>
  </fills>
  <borders count="2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top/>
      <bottom/>
      <diagonal/>
    </border>
    <border>
      <left/>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s>
  <cellStyleXfs count="4">
    <xf numFmtId="0" fontId="0" fillId="0" borderId="0"/>
    <xf numFmtId="0" fontId="1" fillId="0" borderId="0"/>
    <xf numFmtId="0" fontId="1" fillId="0" borderId="0"/>
    <xf numFmtId="0" fontId="1" fillId="0" borderId="0"/>
  </cellStyleXfs>
  <cellXfs count="359">
    <xf numFmtId="0" fontId="0" fillId="0" borderId="0" xfId="0"/>
    <xf numFmtId="0" fontId="2" fillId="0" borderId="0" xfId="0" applyFont="1" applyFill="1"/>
    <xf numFmtId="0" fontId="1" fillId="0" borderId="0" xfId="2" applyFont="1" applyFill="1"/>
    <xf numFmtId="0" fontId="4" fillId="0" borderId="0" xfId="0" applyFont="1" applyFill="1" applyAlignment="1">
      <alignment vertical="center"/>
    </xf>
    <xf numFmtId="0" fontId="1" fillId="0" borderId="0" xfId="0" applyFont="1" applyFill="1" applyBorder="1" applyAlignment="1">
      <alignment vertical="center"/>
    </xf>
    <xf numFmtId="0" fontId="1" fillId="0" borderId="10" xfId="2" applyFont="1" applyFill="1" applyBorder="1"/>
    <xf numFmtId="0" fontId="1" fillId="0" borderId="0" xfId="0" applyFont="1" applyFill="1" applyBorder="1" applyAlignment="1">
      <alignment horizontal="left" vertical="center"/>
    </xf>
    <xf numFmtId="0" fontId="1" fillId="0" borderId="0" xfId="1" applyFont="1" applyFill="1" applyBorder="1" applyAlignment="1">
      <alignment horizontal="center"/>
    </xf>
    <xf numFmtId="0" fontId="1" fillId="0" borderId="10" xfId="0" applyFont="1" applyFill="1" applyBorder="1" applyAlignment="1">
      <alignment vertical="center"/>
    </xf>
    <xf numFmtId="0" fontId="4" fillId="0" borderId="10" xfId="0" applyFont="1" applyFill="1" applyBorder="1" applyAlignment="1">
      <alignment vertical="center"/>
    </xf>
    <xf numFmtId="0" fontId="1" fillId="0" borderId="10" xfId="1" applyFont="1" applyFill="1" applyBorder="1" applyAlignment="1">
      <alignment horizontal="center"/>
    </xf>
    <xf numFmtId="0" fontId="2" fillId="0" borderId="0" xfId="0" applyFont="1"/>
    <xf numFmtId="0" fontId="3" fillId="0" borderId="0" xfId="0" applyFont="1" applyAlignment="1">
      <alignment horizontal="left"/>
    </xf>
    <xf numFmtId="0" fontId="5" fillId="0" borderId="0" xfId="0" applyFont="1" applyBorder="1"/>
    <xf numFmtId="0" fontId="5" fillId="0" borderId="0" xfId="0" applyFont="1" applyFill="1" applyBorder="1"/>
    <xf numFmtId="0" fontId="5" fillId="0" borderId="0" xfId="0" applyFont="1"/>
    <xf numFmtId="0" fontId="4" fillId="0" borderId="0" xfId="0" applyFont="1" applyBorder="1" applyAlignment="1">
      <alignment horizontal="left"/>
    </xf>
    <xf numFmtId="0" fontId="4" fillId="0" borderId="0" xfId="0" applyFont="1" applyFill="1" applyBorder="1" applyAlignment="1">
      <alignment horizontal="left"/>
    </xf>
    <xf numFmtId="0" fontId="4" fillId="0" borderId="10" xfId="0" applyFont="1" applyBorder="1" applyAlignment="1">
      <alignment horizontal="left"/>
    </xf>
    <xf numFmtId="0" fontId="7" fillId="0" borderId="0" xfId="0" applyFont="1"/>
    <xf numFmtId="0" fontId="4" fillId="0" borderId="0" xfId="0" applyFont="1"/>
    <xf numFmtId="0" fontId="4" fillId="0" borderId="0" xfId="0" applyFont="1" applyBorder="1" applyAlignment="1">
      <alignment horizontal="center"/>
    </xf>
    <xf numFmtId="0" fontId="7" fillId="0" borderId="12" xfId="0" applyFont="1" applyBorder="1" applyAlignment="1">
      <alignment horizontal="center"/>
    </xf>
    <xf numFmtId="0" fontId="7" fillId="0" borderId="0" xfId="0" applyFont="1" applyBorder="1" applyAlignment="1">
      <alignment horizontal="center"/>
    </xf>
    <xf numFmtId="0" fontId="7" fillId="0" borderId="6" xfId="0" applyFont="1" applyBorder="1" applyAlignment="1">
      <alignment horizontal="center"/>
    </xf>
    <xf numFmtId="0" fontId="7" fillId="0" borderId="8" xfId="0" applyFont="1" applyBorder="1" applyAlignment="1">
      <alignment horizontal="center"/>
    </xf>
    <xf numFmtId="0" fontId="7" fillId="0" borderId="26" xfId="0" applyFont="1" applyBorder="1" applyAlignment="1">
      <alignment horizontal="center"/>
    </xf>
    <xf numFmtId="0" fontId="7" fillId="0" borderId="8" xfId="0" applyFont="1" applyFill="1" applyBorder="1" applyAlignment="1">
      <alignment horizontal="center"/>
    </xf>
    <xf numFmtId="0" fontId="8" fillId="0" borderId="16" xfId="0" applyFont="1" applyBorder="1" applyAlignment="1">
      <alignment horizontal="center"/>
    </xf>
    <xf numFmtId="164" fontId="4" fillId="0" borderId="12" xfId="0" applyNumberFormat="1" applyFont="1" applyBorder="1" applyAlignment="1">
      <alignment horizontal="center"/>
    </xf>
    <xf numFmtId="165" fontId="4" fillId="0" borderId="0" xfId="0" applyNumberFormat="1" applyFont="1" applyBorder="1" applyAlignment="1">
      <alignment horizontal="center"/>
    </xf>
    <xf numFmtId="1" fontId="4" fillId="0" borderId="16" xfId="0" applyNumberFormat="1" applyFont="1" applyBorder="1" applyAlignment="1">
      <alignment horizontal="center"/>
    </xf>
    <xf numFmtId="165" fontId="4" fillId="0" borderId="0" xfId="0" applyNumberFormat="1" applyFont="1" applyFill="1" applyBorder="1" applyAlignment="1">
      <alignment horizontal="center"/>
    </xf>
    <xf numFmtId="0" fontId="4" fillId="0" borderId="14" xfId="0" applyFont="1" applyBorder="1" applyAlignment="1">
      <alignment horizontal="center"/>
    </xf>
    <xf numFmtId="0" fontId="4" fillId="0" borderId="15" xfId="0" applyFont="1" applyBorder="1" applyAlignment="1">
      <alignment horizontal="center"/>
    </xf>
    <xf numFmtId="164" fontId="4" fillId="0" borderId="13" xfId="0" applyNumberFormat="1" applyFont="1" applyBorder="1" applyAlignment="1">
      <alignment horizontal="center"/>
    </xf>
    <xf numFmtId="165" fontId="4" fillId="0" borderId="15" xfId="0" applyNumberFormat="1" applyFont="1" applyBorder="1" applyAlignment="1">
      <alignment horizontal="center"/>
    </xf>
    <xf numFmtId="1" fontId="4" fillId="0" borderId="14" xfId="0" applyNumberFormat="1" applyFont="1" applyBorder="1" applyAlignment="1">
      <alignment horizontal="center"/>
    </xf>
    <xf numFmtId="0" fontId="4" fillId="0" borderId="16" xfId="0" applyFont="1" applyBorder="1" applyAlignment="1">
      <alignment horizontal="center"/>
    </xf>
    <xf numFmtId="0" fontId="8" fillId="0" borderId="14" xfId="0" applyFont="1" applyBorder="1" applyAlignment="1">
      <alignment horizontal="center"/>
    </xf>
    <xf numFmtId="0" fontId="8" fillId="0" borderId="26" xfId="0" applyFont="1" applyBorder="1" applyAlignment="1">
      <alignment horizontal="center"/>
    </xf>
    <xf numFmtId="0" fontId="4" fillId="0" borderId="6" xfId="0" applyFont="1" applyBorder="1" applyAlignment="1">
      <alignment horizontal="center"/>
    </xf>
    <xf numFmtId="164" fontId="4" fillId="0" borderId="8" xfId="0" applyNumberFormat="1" applyFont="1" applyBorder="1" applyAlignment="1">
      <alignment horizontal="center"/>
    </xf>
    <xf numFmtId="165" fontId="4" fillId="0" borderId="6" xfId="0" applyNumberFormat="1" applyFont="1" applyBorder="1" applyAlignment="1">
      <alignment horizontal="center"/>
    </xf>
    <xf numFmtId="1" fontId="4" fillId="0" borderId="26" xfId="0" applyNumberFormat="1" applyFont="1" applyBorder="1" applyAlignment="1">
      <alignment horizontal="center"/>
    </xf>
    <xf numFmtId="0" fontId="9" fillId="0" borderId="0" xfId="0" applyFont="1" applyFill="1" applyBorder="1"/>
    <xf numFmtId="0" fontId="1" fillId="0" borderId="0" xfId="0" applyFont="1" applyFill="1" applyBorder="1" applyAlignment="1">
      <alignment horizontal="left"/>
    </xf>
    <xf numFmtId="0" fontId="1" fillId="0" borderId="0" xfId="0" applyFont="1" applyFill="1" applyBorder="1"/>
    <xf numFmtId="0" fontId="4" fillId="0" borderId="0" xfId="0" applyFont="1" applyFill="1"/>
    <xf numFmtId="0" fontId="7" fillId="0" borderId="0" xfId="0" applyFont="1" applyFill="1" applyBorder="1"/>
    <xf numFmtId="0" fontId="9" fillId="0" borderId="0" xfId="0" applyFont="1" applyFill="1" applyBorder="1" applyAlignment="1">
      <alignment horizontal="left"/>
    </xf>
    <xf numFmtId="0" fontId="7" fillId="0" borderId="0" xfId="0" applyFont="1" applyFill="1"/>
    <xf numFmtId="0" fontId="1" fillId="0" borderId="0" xfId="1" applyFont="1" applyFill="1" applyBorder="1" applyAlignment="1">
      <alignment vertical="top"/>
    </xf>
    <xf numFmtId="3" fontId="1" fillId="0" borderId="0" xfId="0" applyNumberFormat="1" applyFont="1" applyFill="1" applyAlignment="1">
      <alignment horizontal="left"/>
    </xf>
    <xf numFmtId="164" fontId="1" fillId="0" borderId="0" xfId="0" applyNumberFormat="1" applyFont="1" applyFill="1" applyAlignment="1">
      <alignment horizontal="left"/>
    </xf>
    <xf numFmtId="0" fontId="4" fillId="0" borderId="0" xfId="1" applyFont="1" applyFill="1" applyBorder="1" applyAlignment="1">
      <alignment vertical="top"/>
    </xf>
    <xf numFmtId="0" fontId="1" fillId="0" borderId="0" xfId="0" applyFont="1" applyFill="1"/>
    <xf numFmtId="0" fontId="12" fillId="0" borderId="0" xfId="0" applyFont="1" applyFill="1" applyAlignment="1">
      <alignment vertical="top"/>
    </xf>
    <xf numFmtId="0" fontId="1" fillId="0" borderId="10" xfId="0" applyFont="1" applyFill="1" applyBorder="1" applyAlignment="1">
      <alignment horizontal="left"/>
    </xf>
    <xf numFmtId="0" fontId="1" fillId="0" borderId="10" xfId="1" applyFont="1" applyFill="1" applyBorder="1" applyAlignment="1">
      <alignment vertical="top"/>
    </xf>
    <xf numFmtId="0" fontId="1" fillId="0" borderId="10" xfId="0" applyFont="1" applyFill="1" applyBorder="1"/>
    <xf numFmtId="3" fontId="1" fillId="0" borderId="10" xfId="0" applyNumberFormat="1" applyFont="1" applyFill="1" applyBorder="1" applyAlignment="1">
      <alignment horizontal="left"/>
    </xf>
    <xf numFmtId="164" fontId="1" fillId="0" borderId="10" xfId="0" applyNumberFormat="1" applyFont="1" applyFill="1" applyBorder="1" applyAlignment="1">
      <alignment horizontal="left"/>
    </xf>
    <xf numFmtId="0" fontId="4" fillId="0" borderId="10" xfId="0" applyFont="1" applyFill="1" applyBorder="1"/>
    <xf numFmtId="0" fontId="1" fillId="0" borderId="0" xfId="0" applyFont="1" applyFill="1" applyAlignment="1">
      <alignment horizontal="left"/>
    </xf>
    <xf numFmtId="0" fontId="1" fillId="0" borderId="0" xfId="1" applyFont="1" applyFill="1" applyBorder="1" applyAlignment="1">
      <alignment horizontal="left"/>
    </xf>
    <xf numFmtId="0" fontId="1" fillId="0" borderId="0" xfId="1" applyFont="1" applyFill="1" applyBorder="1"/>
    <xf numFmtId="0" fontId="1" fillId="0" borderId="0" xfId="1" applyFont="1" applyFill="1" applyBorder="1" applyAlignment="1">
      <alignment horizontal="left" vertical="top"/>
    </xf>
    <xf numFmtId="0" fontId="1" fillId="0" borderId="0" xfId="1" applyFont="1" applyFill="1" applyBorder="1" applyAlignment="1" applyProtection="1"/>
    <xf numFmtId="0" fontId="4" fillId="0" borderId="0" xfId="0" applyFont="1" applyFill="1" applyBorder="1"/>
    <xf numFmtId="0" fontId="1" fillId="0" borderId="0" xfId="1" applyFont="1" applyFill="1" applyBorder="1" applyAlignment="1">
      <alignment wrapText="1"/>
    </xf>
    <xf numFmtId="3" fontId="1" fillId="0" borderId="0" xfId="0" applyNumberFormat="1" applyFont="1" applyFill="1" applyBorder="1" applyAlignment="1">
      <alignment horizontal="left"/>
    </xf>
    <xf numFmtId="0" fontId="4" fillId="0" borderId="0" xfId="0" applyFont="1" applyFill="1" applyBorder="1" applyAlignment="1">
      <alignment horizontal="center"/>
    </xf>
    <xf numFmtId="164" fontId="4" fillId="0" borderId="0" xfId="0" applyNumberFormat="1" applyFont="1" applyFill="1" applyAlignment="1">
      <alignment horizontal="left"/>
    </xf>
    <xf numFmtId="0" fontId="4" fillId="0" borderId="0" xfId="0" applyFont="1" applyFill="1" applyAlignment="1">
      <alignment horizontal="left"/>
    </xf>
    <xf numFmtId="3" fontId="4" fillId="0" borderId="0" xfId="0" applyNumberFormat="1" applyFont="1" applyFill="1" applyAlignment="1">
      <alignment horizontal="left"/>
    </xf>
    <xf numFmtId="164" fontId="4" fillId="0" borderId="10" xfId="0" applyNumberFormat="1" applyFont="1" applyFill="1" applyBorder="1" applyAlignment="1">
      <alignment horizontal="left"/>
    </xf>
    <xf numFmtId="0" fontId="4" fillId="0" borderId="10" xfId="0" applyFont="1" applyFill="1" applyBorder="1" applyAlignment="1">
      <alignment horizontal="left"/>
    </xf>
    <xf numFmtId="3" fontId="4" fillId="0" borderId="10" xfId="0" applyNumberFormat="1" applyFont="1" applyFill="1" applyBorder="1" applyAlignment="1">
      <alignment horizontal="left"/>
    </xf>
    <xf numFmtId="0" fontId="1" fillId="0" borderId="10" xfId="1" applyFont="1" applyFill="1" applyBorder="1"/>
    <xf numFmtId="0" fontId="1" fillId="0" borderId="0" xfId="1" applyFont="1" applyFill="1" applyBorder="1" applyAlignment="1"/>
    <xf numFmtId="0" fontId="7" fillId="0" borderId="0" xfId="0" applyFont="1" applyAlignment="1">
      <alignment horizontal="left"/>
    </xf>
    <xf numFmtId="0" fontId="4" fillId="0" borderId="0" xfId="0" applyFont="1" applyAlignment="1">
      <alignment horizontal="left"/>
    </xf>
    <xf numFmtId="0" fontId="4" fillId="0" borderId="0" xfId="0" applyFont="1" applyBorder="1"/>
    <xf numFmtId="0" fontId="9" fillId="0" borderId="0" xfId="0" applyFont="1" applyAlignment="1">
      <alignment vertical="center"/>
    </xf>
    <xf numFmtId="0" fontId="1" fillId="0" borderId="12" xfId="0" applyFont="1" applyBorder="1" applyAlignment="1">
      <alignment vertical="center" wrapText="1"/>
    </xf>
    <xf numFmtId="0" fontId="11" fillId="0" borderId="19" xfId="0" applyFont="1" applyBorder="1" applyAlignment="1">
      <alignment vertical="center" wrapText="1"/>
    </xf>
    <xf numFmtId="0" fontId="4" fillId="0" borderId="2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0" xfId="0" applyFont="1" applyBorder="1" applyAlignment="1">
      <alignment horizontal="center" vertical="center" wrapText="1"/>
    </xf>
    <xf numFmtId="0" fontId="6" fillId="0" borderId="0" xfId="0" applyFont="1" applyAlignment="1">
      <alignment vertical="center"/>
    </xf>
    <xf numFmtId="0" fontId="4" fillId="0" borderId="0" xfId="0" applyFont="1" applyAlignment="1">
      <alignment horizontal="center"/>
    </xf>
    <xf numFmtId="0" fontId="1" fillId="0" borderId="0" xfId="0" applyFont="1"/>
    <xf numFmtId="0" fontId="4" fillId="0" borderId="9" xfId="0" applyFont="1" applyFill="1" applyBorder="1"/>
    <xf numFmtId="0" fontId="7" fillId="5" borderId="1" xfId="0" applyFont="1" applyFill="1" applyBorder="1" applyAlignment="1">
      <alignment horizontal="left"/>
    </xf>
    <xf numFmtId="0" fontId="4" fillId="5" borderId="20" xfId="0" applyFont="1" applyFill="1" applyBorder="1" applyAlignment="1">
      <alignment horizontal="left"/>
    </xf>
    <xf numFmtId="0" fontId="4" fillId="5" borderId="20" xfId="0" applyFont="1" applyFill="1" applyBorder="1"/>
    <xf numFmtId="0" fontId="4" fillId="5" borderId="20" xfId="0" applyFont="1" applyFill="1" applyBorder="1" applyAlignment="1">
      <alignment horizontal="center"/>
    </xf>
    <xf numFmtId="0" fontId="4" fillId="5" borderId="19" xfId="0" applyFont="1" applyFill="1" applyBorder="1" applyAlignment="1">
      <alignment horizontal="center"/>
    </xf>
    <xf numFmtId="0" fontId="7" fillId="4" borderId="1" xfId="0" applyFont="1" applyFill="1" applyBorder="1"/>
    <xf numFmtId="0" fontId="4" fillId="4" borderId="20" xfId="0" applyFont="1" applyFill="1" applyBorder="1" applyAlignment="1">
      <alignment horizontal="left"/>
    </xf>
    <xf numFmtId="0" fontId="4" fillId="4" borderId="20" xfId="0" applyFont="1" applyFill="1" applyBorder="1"/>
    <xf numFmtId="0" fontId="4" fillId="4" borderId="19" xfId="0" applyFont="1" applyFill="1" applyBorder="1"/>
    <xf numFmtId="0" fontId="7" fillId="4" borderId="21" xfId="0" applyFont="1" applyFill="1" applyBorder="1"/>
    <xf numFmtId="0" fontId="4" fillId="4" borderId="17" xfId="0" applyFont="1" applyFill="1" applyBorder="1"/>
    <xf numFmtId="0" fontId="7" fillId="3" borderId="20" xfId="0" applyFont="1" applyFill="1" applyBorder="1" applyAlignment="1"/>
    <xf numFmtId="0" fontId="4" fillId="3" borderId="20" xfId="0" applyFont="1" applyFill="1" applyBorder="1"/>
    <xf numFmtId="0" fontId="4" fillId="3" borderId="19" xfId="0" applyFont="1" applyFill="1" applyBorder="1"/>
    <xf numFmtId="0" fontId="7" fillId="3" borderId="18" xfId="0" applyFont="1" applyFill="1" applyBorder="1"/>
    <xf numFmtId="0" fontId="4" fillId="3" borderId="21" xfId="0" applyFont="1" applyFill="1" applyBorder="1"/>
    <xf numFmtId="0" fontId="7" fillId="2" borderId="1" xfId="0" applyFont="1" applyFill="1" applyBorder="1"/>
    <xf numFmtId="0" fontId="7" fillId="2" borderId="20" xfId="0" applyFont="1" applyFill="1" applyBorder="1"/>
    <xf numFmtId="0" fontId="4" fillId="2" borderId="2" xfId="0" applyFont="1" applyFill="1" applyBorder="1"/>
    <xf numFmtId="0" fontId="7" fillId="2" borderId="18" xfId="0" applyFont="1" applyFill="1" applyBorder="1"/>
    <xf numFmtId="0" fontId="4" fillId="2" borderId="17" xfId="0" applyFont="1" applyFill="1" applyBorder="1"/>
    <xf numFmtId="0" fontId="7" fillId="5" borderId="9" xfId="0" applyFont="1" applyFill="1" applyBorder="1" applyAlignment="1">
      <alignment horizontal="left"/>
    </xf>
    <xf numFmtId="0" fontId="4" fillId="5" borderId="0" xfId="0" applyFont="1" applyFill="1" applyBorder="1" applyAlignment="1">
      <alignment horizontal="left"/>
    </xf>
    <xf numFmtId="0" fontId="4" fillId="5" borderId="6" xfId="0" applyFont="1" applyFill="1" applyBorder="1"/>
    <xf numFmtId="0" fontId="4" fillId="5" borderId="6" xfId="0" applyFont="1" applyFill="1" applyBorder="1" applyAlignment="1">
      <alignment horizontal="center"/>
    </xf>
    <xf numFmtId="0" fontId="4" fillId="5" borderId="8" xfId="0" applyFont="1" applyFill="1" applyBorder="1" applyAlignment="1">
      <alignment horizontal="center"/>
    </xf>
    <xf numFmtId="0" fontId="7" fillId="4" borderId="9" xfId="0" applyFont="1" applyFill="1" applyBorder="1"/>
    <xf numFmtId="0" fontId="4" fillId="4" borderId="0" xfId="0" applyFont="1" applyFill="1" applyBorder="1" applyAlignment="1">
      <alignment horizontal="left"/>
    </xf>
    <xf numFmtId="0" fontId="4" fillId="4" borderId="0" xfId="0" applyFont="1" applyFill="1" applyBorder="1"/>
    <xf numFmtId="0" fontId="4" fillId="4" borderId="6" xfId="0" applyFont="1" applyFill="1" applyBorder="1"/>
    <xf numFmtId="0" fontId="4" fillId="4" borderId="8" xfId="0" applyFont="1" applyFill="1" applyBorder="1"/>
    <xf numFmtId="0" fontId="7" fillId="3" borderId="0" xfId="0" applyFont="1" applyFill="1" applyBorder="1" applyAlignment="1"/>
    <xf numFmtId="0" fontId="4" fillId="3" borderId="0" xfId="0" applyFont="1" applyFill="1" applyBorder="1"/>
    <xf numFmtId="0" fontId="4" fillId="3" borderId="6" xfId="0" applyFont="1" applyFill="1" applyBorder="1"/>
    <xf numFmtId="0" fontId="4" fillId="3" borderId="8" xfId="0" applyFont="1" applyFill="1" applyBorder="1"/>
    <xf numFmtId="0" fontId="4" fillId="2" borderId="9" xfId="0" applyFont="1" applyFill="1" applyBorder="1"/>
    <xf numFmtId="0" fontId="7" fillId="2" borderId="0" xfId="0" applyFont="1" applyFill="1" applyBorder="1"/>
    <xf numFmtId="0" fontId="4" fillId="2" borderId="5" xfId="0" applyFont="1" applyFill="1" applyBorder="1"/>
    <xf numFmtId="0" fontId="4" fillId="2" borderId="0" xfId="0" applyFont="1" applyFill="1" applyBorder="1" applyAlignment="1"/>
    <xf numFmtId="0" fontId="4" fillId="2" borderId="0" xfId="0" applyFont="1" applyFill="1" applyBorder="1"/>
    <xf numFmtId="0" fontId="4" fillId="2" borderId="6" xfId="0" applyFont="1" applyFill="1" applyBorder="1"/>
    <xf numFmtId="0" fontId="4" fillId="2" borderId="8" xfId="0" applyFont="1" applyFill="1" applyBorder="1"/>
    <xf numFmtId="0" fontId="4" fillId="5" borderId="9" xfId="0" applyFont="1" applyFill="1" applyBorder="1" applyAlignment="1">
      <alignment horizontal="left"/>
    </xf>
    <xf numFmtId="0" fontId="4" fillId="5" borderId="12" xfId="0" applyFont="1" applyFill="1" applyBorder="1" applyAlignment="1">
      <alignment horizontal="left"/>
    </xf>
    <xf numFmtId="0" fontId="4" fillId="5" borderId="0" xfId="0" applyFont="1" applyFill="1" applyBorder="1" applyAlignment="1">
      <alignment horizontal="center"/>
    </xf>
    <xf numFmtId="0" fontId="4" fillId="5" borderId="0" xfId="0" applyFont="1" applyFill="1" applyBorder="1" applyAlignment="1">
      <alignment horizontal="right"/>
    </xf>
    <xf numFmtId="0" fontId="4" fillId="4" borderId="9" xfId="0" applyFont="1" applyFill="1" applyBorder="1" applyAlignment="1">
      <alignment horizontal="left"/>
    </xf>
    <xf numFmtId="0" fontId="4" fillId="4" borderId="12" xfId="0" applyFont="1" applyFill="1" applyBorder="1"/>
    <xf numFmtId="0" fontId="4" fillId="4" borderId="12" xfId="0" applyFont="1" applyFill="1" applyBorder="1" applyAlignment="1">
      <alignment horizontal="left"/>
    </xf>
    <xf numFmtId="0" fontId="4" fillId="4" borderId="5" xfId="0" applyFont="1" applyFill="1" applyBorder="1"/>
    <xf numFmtId="0" fontId="4" fillId="3" borderId="0" xfId="0" applyFont="1" applyFill="1" applyBorder="1" applyAlignment="1">
      <alignment horizontal="left"/>
    </xf>
    <xf numFmtId="0" fontId="4" fillId="3" borderId="12" xfId="0" applyFont="1" applyFill="1" applyBorder="1"/>
    <xf numFmtId="0" fontId="4" fillId="3" borderId="13" xfId="0" applyFont="1" applyFill="1" applyBorder="1"/>
    <xf numFmtId="0" fontId="4" fillId="3" borderId="13" xfId="0" applyFont="1" applyFill="1" applyBorder="1" applyAlignment="1">
      <alignment horizontal="left"/>
    </xf>
    <xf numFmtId="0" fontId="4" fillId="2" borderId="12" xfId="0" applyFont="1" applyFill="1" applyBorder="1"/>
    <xf numFmtId="0" fontId="1" fillId="5" borderId="0" xfId="0" applyFont="1" applyFill="1" applyBorder="1" applyAlignment="1">
      <alignment horizontal="left"/>
    </xf>
    <xf numFmtId="0" fontId="4" fillId="5" borderId="12" xfId="0" applyFont="1" applyFill="1" applyBorder="1" applyAlignment="1">
      <alignment horizontal="center"/>
    </xf>
    <xf numFmtId="0" fontId="4" fillId="4" borderId="0" xfId="0" applyFont="1" applyFill="1" applyBorder="1" applyAlignment="1">
      <alignment horizontal="center"/>
    </xf>
    <xf numFmtId="0" fontId="4" fillId="4" borderId="12" xfId="0" applyFont="1" applyFill="1" applyBorder="1" applyAlignment="1">
      <alignment horizontal="center"/>
    </xf>
    <xf numFmtId="0" fontId="4" fillId="3" borderId="0" xfId="0" applyFont="1" applyFill="1" applyBorder="1" applyAlignment="1">
      <alignment horizontal="center"/>
    </xf>
    <xf numFmtId="0" fontId="4" fillId="3" borderId="12" xfId="0" applyFont="1" applyFill="1" applyBorder="1" applyAlignment="1">
      <alignment horizontal="center"/>
    </xf>
    <xf numFmtId="0" fontId="4" fillId="2" borderId="9" xfId="0" applyFont="1" applyFill="1" applyBorder="1" applyAlignment="1">
      <alignment horizontal="left"/>
    </xf>
    <xf numFmtId="0" fontId="4" fillId="2" borderId="0" xfId="0" applyFont="1" applyFill="1" applyBorder="1" applyAlignment="1">
      <alignment horizontal="center"/>
    </xf>
    <xf numFmtId="0" fontId="4" fillId="2" borderId="12" xfId="0" applyFont="1" applyFill="1" applyBorder="1" applyAlignment="1">
      <alignment horizontal="center"/>
    </xf>
    <xf numFmtId="2" fontId="7" fillId="0" borderId="0" xfId="0" applyNumberFormat="1" applyFont="1" applyFill="1" applyBorder="1" applyAlignment="1">
      <alignment horizontal="center"/>
    </xf>
    <xf numFmtId="2" fontId="7" fillId="0" borderId="12" xfId="0" applyNumberFormat="1" applyFont="1" applyFill="1" applyBorder="1" applyAlignment="1">
      <alignment horizontal="center"/>
    </xf>
    <xf numFmtId="1" fontId="9" fillId="0" borderId="0" xfId="0" applyNumberFormat="1" applyFont="1" applyFill="1" applyBorder="1" applyAlignment="1">
      <alignment horizontal="left"/>
    </xf>
    <xf numFmtId="0" fontId="9" fillId="0" borderId="12" xfId="0" applyFont="1" applyFill="1" applyBorder="1" applyAlignment="1">
      <alignment horizontal="left"/>
    </xf>
    <xf numFmtId="1" fontId="7" fillId="0" borderId="0" xfId="0" applyNumberFormat="1" applyFont="1" applyBorder="1" applyAlignment="1">
      <alignment horizontal="left"/>
    </xf>
    <xf numFmtId="0" fontId="7" fillId="0" borderId="0" xfId="0" applyFont="1" applyBorder="1" applyAlignment="1">
      <alignment horizontal="left"/>
    </xf>
    <xf numFmtId="0" fontId="7" fillId="0" borderId="0" xfId="0" applyFont="1" applyFill="1" applyBorder="1" applyAlignment="1">
      <alignment horizontal="left"/>
    </xf>
    <xf numFmtId="0" fontId="7" fillId="0" borderId="0" xfId="0" applyFont="1" applyFill="1" applyBorder="1" applyAlignment="1">
      <alignment horizontal="center"/>
    </xf>
    <xf numFmtId="0" fontId="7" fillId="0" borderId="12" xfId="0" applyFont="1" applyFill="1" applyBorder="1" applyAlignment="1">
      <alignment horizontal="center"/>
    </xf>
    <xf numFmtId="0" fontId="9" fillId="0" borderId="0" xfId="0" applyFont="1" applyFill="1" applyBorder="1" applyAlignment="1"/>
    <xf numFmtId="0" fontId="9" fillId="0" borderId="5" xfId="0" applyFont="1" applyFill="1" applyBorder="1" applyAlignment="1"/>
    <xf numFmtId="0" fontId="7" fillId="0" borderId="9" xfId="0" applyFont="1" applyFill="1" applyBorder="1" applyAlignment="1"/>
    <xf numFmtId="0" fontId="7" fillId="0" borderId="5" xfId="0" applyFont="1" applyFill="1" applyBorder="1" applyAlignment="1"/>
    <xf numFmtId="2" fontId="9" fillId="0" borderId="0" xfId="0" applyNumberFormat="1" applyFont="1" applyFill="1" applyBorder="1" applyAlignment="1">
      <alignment horizontal="center"/>
    </xf>
    <xf numFmtId="2" fontId="9" fillId="0" borderId="12" xfId="0" applyNumberFormat="1" applyFont="1" applyFill="1" applyBorder="1" applyAlignment="1">
      <alignment horizontal="center"/>
    </xf>
    <xf numFmtId="2" fontId="7" fillId="0" borderId="0" xfId="0" applyNumberFormat="1" applyFont="1" applyBorder="1" applyAlignment="1">
      <alignment horizontal="center"/>
    </xf>
    <xf numFmtId="2" fontId="7" fillId="0" borderId="12" xfId="0" applyNumberFormat="1" applyFont="1" applyBorder="1" applyAlignment="1">
      <alignment horizontal="center"/>
    </xf>
    <xf numFmtId="0" fontId="7" fillId="0" borderId="5" xfId="0" applyFont="1" applyFill="1" applyBorder="1" applyAlignment="1">
      <alignment horizontal="left"/>
    </xf>
    <xf numFmtId="0" fontId="4" fillId="0" borderId="9" xfId="0" applyFont="1" applyBorder="1" applyAlignment="1">
      <alignment horizontal="left"/>
    </xf>
    <xf numFmtId="0" fontId="4" fillId="0" borderId="12" xfId="0" applyFont="1" applyFill="1" applyBorder="1" applyAlignment="1">
      <alignment horizontal="left"/>
    </xf>
    <xf numFmtId="2" fontId="4" fillId="0" borderId="0" xfId="0" applyNumberFormat="1" applyFont="1" applyBorder="1" applyAlignment="1">
      <alignment horizontal="center"/>
    </xf>
    <xf numFmtId="2" fontId="4" fillId="0" borderId="12" xfId="0" applyNumberFormat="1" applyFont="1" applyBorder="1" applyAlignment="1">
      <alignment horizontal="center"/>
    </xf>
    <xf numFmtId="0" fontId="4" fillId="0" borderId="12" xfId="0" applyFont="1" applyBorder="1" applyAlignment="1">
      <alignment horizontal="left"/>
    </xf>
    <xf numFmtId="1" fontId="4" fillId="0" borderId="0" xfId="0" applyNumberFormat="1" applyFont="1" applyBorder="1" applyAlignment="1">
      <alignment horizontal="left"/>
    </xf>
    <xf numFmtId="2" fontId="4" fillId="0" borderId="0" xfId="0" applyNumberFormat="1" applyFont="1" applyBorder="1" applyAlignment="1">
      <alignment horizontal="left"/>
    </xf>
    <xf numFmtId="0" fontId="4" fillId="0" borderId="9" xfId="0" applyFont="1" applyBorder="1"/>
    <xf numFmtId="0" fontId="4" fillId="0" borderId="16" xfId="0" applyFont="1" applyBorder="1"/>
    <xf numFmtId="0" fontId="4" fillId="0" borderId="16" xfId="0" applyFont="1" applyFill="1" applyBorder="1"/>
    <xf numFmtId="0" fontId="4" fillId="0" borderId="5" xfId="0" applyFont="1" applyBorder="1"/>
    <xf numFmtId="0" fontId="4" fillId="0" borderId="9" xfId="0" applyFont="1" applyFill="1" applyBorder="1" applyAlignment="1">
      <alignment horizontal="left"/>
    </xf>
    <xf numFmtId="0" fontId="4" fillId="0" borderId="5" xfId="0" applyFont="1" applyFill="1" applyBorder="1" applyAlignment="1">
      <alignment horizontal="left"/>
    </xf>
    <xf numFmtId="0" fontId="4" fillId="0" borderId="12" xfId="0" applyFont="1" applyBorder="1" applyAlignment="1">
      <alignment horizontal="center"/>
    </xf>
    <xf numFmtId="0" fontId="4" fillId="0" borderId="5" xfId="0" applyFont="1" applyBorder="1" applyAlignment="1">
      <alignment horizontal="left"/>
    </xf>
    <xf numFmtId="2" fontId="4" fillId="0" borderId="0" xfId="0" applyNumberFormat="1" applyFont="1" applyFill="1" applyBorder="1" applyAlignment="1">
      <alignment horizontal="center"/>
    </xf>
    <xf numFmtId="2" fontId="4" fillId="0" borderId="12" xfId="0" applyNumberFormat="1" applyFont="1" applyFill="1" applyBorder="1" applyAlignment="1">
      <alignment horizontal="center"/>
    </xf>
    <xf numFmtId="164" fontId="4" fillId="0" borderId="0" xfId="0" applyNumberFormat="1" applyFont="1" applyBorder="1" applyAlignment="1">
      <alignment horizontal="left"/>
    </xf>
    <xf numFmtId="0" fontId="4" fillId="0" borderId="12" xfId="0" applyFont="1" applyFill="1" applyBorder="1" applyAlignment="1">
      <alignment horizontal="center"/>
    </xf>
    <xf numFmtId="164" fontId="4" fillId="0" borderId="0" xfId="0" applyNumberFormat="1" applyFont="1" applyFill="1" applyBorder="1" applyAlignment="1">
      <alignment horizontal="left"/>
    </xf>
    <xf numFmtId="0" fontId="15" fillId="0" borderId="5" xfId="0" applyFont="1" applyBorder="1" applyAlignment="1">
      <alignment horizontal="left"/>
    </xf>
    <xf numFmtId="0" fontId="1" fillId="0" borderId="5" xfId="0" applyFont="1" applyBorder="1" applyAlignment="1">
      <alignment horizontal="left"/>
    </xf>
    <xf numFmtId="0" fontId="1" fillId="0" borderId="9" xfId="0" applyFont="1" applyBorder="1" applyAlignment="1">
      <alignment horizontal="left"/>
    </xf>
    <xf numFmtId="0" fontId="1" fillId="0" borderId="12" xfId="0" applyFont="1" applyFill="1" applyBorder="1" applyAlignment="1">
      <alignment horizontal="left"/>
    </xf>
    <xf numFmtId="2" fontId="1" fillId="0" borderId="0" xfId="0" applyNumberFormat="1" applyFont="1" applyFill="1" applyBorder="1" applyAlignment="1">
      <alignment horizontal="center"/>
    </xf>
    <xf numFmtId="2" fontId="1" fillId="0" borderId="12" xfId="0" applyNumberFormat="1" applyFont="1" applyFill="1" applyBorder="1" applyAlignment="1">
      <alignment horizontal="center"/>
    </xf>
    <xf numFmtId="0" fontId="15" fillId="0" borderId="0" xfId="0" applyFont="1" applyBorder="1" applyAlignment="1">
      <alignment horizontal="left"/>
    </xf>
    <xf numFmtId="2" fontId="4" fillId="0" borderId="0" xfId="0" applyNumberFormat="1" applyFont="1" applyFill="1" applyBorder="1" applyAlignment="1">
      <alignment horizontal="left"/>
    </xf>
    <xf numFmtId="0" fontId="1" fillId="0" borderId="9" xfId="0" applyFont="1" applyBorder="1" applyAlignment="1">
      <alignment horizontal="left" vertical="center"/>
    </xf>
    <xf numFmtId="1" fontId="1" fillId="0" borderId="0" xfId="0" applyNumberFormat="1" applyFont="1" applyFill="1" applyBorder="1" applyAlignment="1">
      <alignment horizontal="left"/>
    </xf>
    <xf numFmtId="0" fontId="4" fillId="0" borderId="3" xfId="0" applyFont="1" applyBorder="1" applyAlignment="1">
      <alignment horizontal="left"/>
    </xf>
    <xf numFmtId="0" fontId="4" fillId="0" borderId="11" xfId="0" applyFont="1" applyFill="1" applyBorder="1" applyAlignment="1">
      <alignment horizontal="left"/>
    </xf>
    <xf numFmtId="2" fontId="4" fillId="0" borderId="10" xfId="0" applyNumberFormat="1" applyFont="1" applyBorder="1" applyAlignment="1">
      <alignment horizontal="center"/>
    </xf>
    <xf numFmtId="2" fontId="4" fillId="0" borderId="11" xfId="0" applyNumberFormat="1" applyFont="1" applyBorder="1" applyAlignment="1">
      <alignment horizontal="center"/>
    </xf>
    <xf numFmtId="0" fontId="4" fillId="0" borderId="11" xfId="0" applyFont="1" applyBorder="1" applyAlignment="1">
      <alignment horizontal="center"/>
    </xf>
    <xf numFmtId="0" fontId="4" fillId="0" borderId="11" xfId="0" applyFont="1" applyBorder="1" applyAlignment="1">
      <alignment horizontal="left"/>
    </xf>
    <xf numFmtId="1" fontId="4" fillId="0" borderId="10" xfId="0" applyNumberFormat="1" applyFont="1" applyBorder="1" applyAlignment="1">
      <alignment horizontal="left"/>
    </xf>
    <xf numFmtId="2" fontId="4" fillId="0" borderId="10" xfId="0" applyNumberFormat="1" applyFont="1" applyFill="1" applyBorder="1" applyAlignment="1">
      <alignment horizontal="center"/>
    </xf>
    <xf numFmtId="2" fontId="4" fillId="0" borderId="11" xfId="0" applyNumberFormat="1" applyFont="1" applyFill="1" applyBorder="1" applyAlignment="1">
      <alignment horizontal="center"/>
    </xf>
    <xf numFmtId="164" fontId="4" fillId="0" borderId="10" xfId="0" applyNumberFormat="1" applyFont="1" applyBorder="1" applyAlignment="1">
      <alignment horizontal="left"/>
    </xf>
    <xf numFmtId="0" fontId="4" fillId="0" borderId="4"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1" fillId="0" borderId="11" xfId="0" applyFont="1" applyFill="1" applyBorder="1" applyAlignment="1">
      <alignment horizontal="left"/>
    </xf>
    <xf numFmtId="2" fontId="1" fillId="0" borderId="10" xfId="0" applyNumberFormat="1" applyFont="1" applyFill="1" applyBorder="1" applyAlignment="1">
      <alignment horizontal="center"/>
    </xf>
    <xf numFmtId="2" fontId="1" fillId="0" borderId="11" xfId="0" applyNumberFormat="1" applyFont="1" applyFill="1" applyBorder="1" applyAlignment="1">
      <alignment horizontal="center"/>
    </xf>
    <xf numFmtId="0" fontId="7" fillId="0" borderId="9" xfId="0" applyFont="1" applyBorder="1" applyAlignment="1">
      <alignment horizontal="left"/>
    </xf>
    <xf numFmtId="0" fontId="7" fillId="0" borderId="1" xfId="0" applyFont="1" applyFill="1" applyBorder="1" applyAlignment="1">
      <alignment horizontal="left"/>
    </xf>
    <xf numFmtId="0" fontId="4" fillId="0" borderId="3" xfId="0" applyFont="1" applyFill="1" applyBorder="1" applyAlignment="1">
      <alignment horizontal="left"/>
    </xf>
    <xf numFmtId="0" fontId="16" fillId="0" borderId="0" xfId="0" applyFont="1" applyBorder="1"/>
    <xf numFmtId="0" fontId="4" fillId="0" borderId="6" xfId="0" applyFont="1" applyBorder="1"/>
    <xf numFmtId="0" fontId="18" fillId="0" borderId="6" xfId="0" applyFont="1" applyBorder="1" applyAlignment="1">
      <alignment horizontal="center" vertical="center" wrapText="1"/>
    </xf>
    <xf numFmtId="0" fontId="7" fillId="0" borderId="13" xfId="0" applyFont="1" applyBorder="1"/>
    <xf numFmtId="0" fontId="21" fillId="0" borderId="0" xfId="0" applyFont="1" applyBorder="1" applyAlignment="1">
      <alignment horizontal="center"/>
    </xf>
    <xf numFmtId="0" fontId="7" fillId="0" borderId="12" xfId="0" applyFont="1" applyBorder="1"/>
    <xf numFmtId="0" fontId="21" fillId="0" borderId="0" xfId="0"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right" vertical="center"/>
    </xf>
    <xf numFmtId="0" fontId="4" fillId="0" borderId="0" xfId="0" applyFont="1" applyAlignment="1">
      <alignment vertical="center"/>
    </xf>
    <xf numFmtId="0" fontId="4" fillId="0" borderId="12" xfId="0" applyFont="1" applyBorder="1"/>
    <xf numFmtId="0" fontId="19" fillId="0" borderId="8" xfId="0" applyFont="1" applyBorder="1" applyAlignment="1">
      <alignment horizontal="center" vertical="center"/>
    </xf>
    <xf numFmtId="0" fontId="4" fillId="0" borderId="8" xfId="0" applyFont="1" applyBorder="1"/>
    <xf numFmtId="0" fontId="17" fillId="0" borderId="26" xfId="0" applyFont="1" applyBorder="1" applyAlignment="1">
      <alignment horizontal="center" vertical="center"/>
    </xf>
    <xf numFmtId="0" fontId="17" fillId="0" borderId="8" xfId="0" applyFont="1" applyBorder="1" applyAlignment="1">
      <alignment horizontal="center" vertical="center"/>
    </xf>
    <xf numFmtId="0" fontId="20" fillId="0" borderId="16" xfId="0" applyFont="1" applyBorder="1" applyAlignment="1">
      <alignment horizontal="center"/>
    </xf>
    <xf numFmtId="0" fontId="20" fillId="0" borderId="12" xfId="0" applyFont="1" applyBorder="1" applyAlignment="1">
      <alignment horizontal="center"/>
    </xf>
    <xf numFmtId="0" fontId="20" fillId="0" borderId="16" xfId="0" applyFont="1" applyBorder="1" applyAlignment="1">
      <alignment horizontal="center" vertical="center"/>
    </xf>
    <xf numFmtId="0" fontId="20" fillId="0" borderId="12" xfId="0" applyFont="1" applyBorder="1" applyAlignment="1">
      <alignment horizontal="center" vertical="center"/>
    </xf>
    <xf numFmtId="0" fontId="7" fillId="0" borderId="0" xfId="0" applyFont="1" applyFill="1" applyAlignment="1"/>
    <xf numFmtId="0" fontId="4" fillId="0" borderId="0" xfId="0" quotePrefix="1" applyFont="1" applyAlignment="1">
      <alignment vertical="center"/>
    </xf>
    <xf numFmtId="0" fontId="7" fillId="0" borderId="0" xfId="0" applyFont="1" applyFill="1" applyAlignment="1">
      <alignment vertical="center"/>
    </xf>
    <xf numFmtId="0" fontId="4" fillId="0" borderId="0" xfId="0" applyFont="1" applyAlignment="1">
      <alignment horizontal="center" vertical="center"/>
    </xf>
    <xf numFmtId="0" fontId="7" fillId="0" borderId="1" xfId="0" applyFont="1" applyBorder="1"/>
    <xf numFmtId="0" fontId="4" fillId="0" borderId="20" xfId="0" applyFont="1" applyBorder="1"/>
    <xf numFmtId="0" fontId="4" fillId="0" borderId="2" xfId="0" applyFont="1" applyBorder="1"/>
    <xf numFmtId="0" fontId="7" fillId="0" borderId="1" xfId="0" applyFont="1" applyFill="1" applyBorder="1" applyAlignment="1"/>
    <xf numFmtId="0" fontId="4" fillId="0" borderId="20" xfId="0" applyFont="1" applyFill="1" applyBorder="1" applyAlignment="1">
      <alignment horizontal="center"/>
    </xf>
    <xf numFmtId="0" fontId="4" fillId="0" borderId="20" xfId="0" applyFont="1" applyBorder="1" applyAlignment="1">
      <alignment horizontal="center"/>
    </xf>
    <xf numFmtId="0" fontId="4" fillId="0" borderId="2" xfId="0" applyFont="1" applyBorder="1" applyAlignment="1">
      <alignment horizontal="center"/>
    </xf>
    <xf numFmtId="0" fontId="4" fillId="0" borderId="7" xfId="0" applyFont="1" applyBorder="1"/>
    <xf numFmtId="0" fontId="4" fillId="0" borderId="6" xfId="0" applyFont="1" applyFill="1" applyBorder="1"/>
    <xf numFmtId="0" fontId="4" fillId="0" borderId="7" xfId="0" applyFont="1" applyFill="1" applyBorder="1"/>
    <xf numFmtId="0" fontId="4" fillId="0" borderId="12" xfId="0" applyFont="1" applyFill="1" applyBorder="1"/>
    <xf numFmtId="0" fontId="7" fillId="0" borderId="12" xfId="0" applyFont="1" applyFill="1" applyBorder="1" applyAlignment="1">
      <alignment horizontal="left"/>
    </xf>
    <xf numFmtId="0" fontId="4" fillId="0" borderId="14" xfId="0" applyFont="1" applyBorder="1"/>
    <xf numFmtId="0" fontId="7" fillId="0" borderId="6" xfId="0" applyFont="1" applyFill="1" applyBorder="1" applyAlignment="1">
      <alignment horizontal="left"/>
    </xf>
    <xf numFmtId="0" fontId="4" fillId="0" borderId="23" xfId="0" applyFont="1" applyFill="1" applyBorder="1"/>
    <xf numFmtId="0" fontId="4" fillId="0" borderId="24" xfId="0" applyFont="1" applyFill="1" applyBorder="1"/>
    <xf numFmtId="0" fontId="7" fillId="0" borderId="5" xfId="0" applyFont="1" applyFill="1" applyBorder="1" applyAlignment="1">
      <alignment horizontal="center"/>
    </xf>
    <xf numFmtId="0" fontId="7" fillId="0" borderId="9" xfId="0" applyFont="1" applyFill="1" applyBorder="1"/>
    <xf numFmtId="0" fontId="7" fillId="0" borderId="12" xfId="0" applyFont="1" applyFill="1" applyBorder="1"/>
    <xf numFmtId="0" fontId="7" fillId="0" borderId="0" xfId="0" applyFont="1" applyAlignment="1">
      <alignment horizontal="center"/>
    </xf>
    <xf numFmtId="0" fontId="9" fillId="0" borderId="5" xfId="0" applyFont="1" applyFill="1" applyBorder="1" applyAlignment="1">
      <alignment horizontal="center"/>
    </xf>
    <xf numFmtId="0" fontId="7" fillId="0" borderId="6" xfId="0" applyFont="1" applyFill="1" applyBorder="1"/>
    <xf numFmtId="0" fontId="7" fillId="0" borderId="8" xfId="0" applyFont="1" applyFill="1" applyBorder="1"/>
    <xf numFmtId="0" fontId="7" fillId="0" borderId="6" xfId="0" applyFont="1" applyFill="1" applyBorder="1" applyAlignment="1">
      <alignment horizontal="center"/>
    </xf>
    <xf numFmtId="0" fontId="7" fillId="0" borderId="7" xfId="0" applyFont="1" applyFill="1" applyBorder="1"/>
    <xf numFmtId="0" fontId="7" fillId="0" borderId="25" xfId="0" applyFont="1" applyFill="1" applyBorder="1" applyAlignment="1"/>
    <xf numFmtId="0" fontId="7" fillId="0" borderId="26" xfId="0" applyFont="1" applyBorder="1"/>
    <xf numFmtId="0" fontId="9" fillId="0" borderId="6" xfId="0" applyFont="1" applyFill="1" applyBorder="1" applyAlignment="1">
      <alignment horizontal="center"/>
    </xf>
    <xf numFmtId="0" fontId="9" fillId="0" borderId="8" xfId="0" applyFont="1" applyFill="1" applyBorder="1" applyAlignment="1">
      <alignment horizontal="center"/>
    </xf>
    <xf numFmtId="0" fontId="7" fillId="0" borderId="7" xfId="0" applyFont="1" applyFill="1" applyBorder="1" applyAlignment="1">
      <alignment horizontal="center"/>
    </xf>
    <xf numFmtId="0" fontId="1" fillId="0" borderId="9" xfId="0" applyFont="1" applyFill="1" applyBorder="1" applyAlignment="1">
      <alignment horizontal="left"/>
    </xf>
    <xf numFmtId="0" fontId="1" fillId="0" borderId="0" xfId="0" applyFont="1" applyBorder="1" applyAlignment="1">
      <alignment horizontal="left"/>
    </xf>
    <xf numFmtId="0" fontId="4" fillId="0" borderId="9" xfId="0" applyFont="1" applyBorder="1" applyAlignment="1">
      <alignment horizontal="center"/>
    </xf>
    <xf numFmtId="0" fontId="4" fillId="0" borderId="5" xfId="0" applyFont="1" applyBorder="1" applyAlignment="1">
      <alignment horizontal="center"/>
    </xf>
    <xf numFmtId="0" fontId="1" fillId="0" borderId="9" xfId="0" applyFont="1" applyFill="1" applyBorder="1" applyAlignment="1">
      <alignment horizontal="left" vertical="center"/>
    </xf>
    <xf numFmtId="0" fontId="1" fillId="0" borderId="0" xfId="0" applyFont="1" applyFill="1" applyBorder="1" applyAlignment="1">
      <alignment horizontal="center"/>
    </xf>
    <xf numFmtId="0" fontId="1" fillId="0" borderId="9" xfId="0" applyFont="1" applyFill="1" applyBorder="1" applyAlignment="1">
      <alignment horizontal="center"/>
    </xf>
    <xf numFmtId="0" fontId="1" fillId="0" borderId="12" xfId="0" applyFont="1" applyFill="1" applyBorder="1" applyAlignment="1">
      <alignment horizontal="center"/>
    </xf>
    <xf numFmtId="0" fontId="1" fillId="0" borderId="5" xfId="0" applyFont="1" applyFill="1" applyBorder="1" applyAlignment="1">
      <alignment horizontal="center"/>
    </xf>
    <xf numFmtId="0" fontId="1" fillId="0" borderId="12" xfId="0" applyFont="1" applyBorder="1" applyAlignment="1">
      <alignment horizontal="left"/>
    </xf>
    <xf numFmtId="0" fontId="1" fillId="0" borderId="0" xfId="0" applyFont="1" applyBorder="1" applyAlignment="1">
      <alignment horizontal="center"/>
    </xf>
    <xf numFmtId="0" fontId="1" fillId="0" borderId="12" xfId="0" applyFont="1" applyBorder="1" applyAlignment="1">
      <alignment horizontal="center"/>
    </xf>
    <xf numFmtId="0" fontId="1" fillId="0" borderId="10" xfId="0" applyFont="1" applyBorder="1" applyAlignment="1">
      <alignment horizontal="left"/>
    </xf>
    <xf numFmtId="0" fontId="4" fillId="0" borderId="10" xfId="0" applyFont="1" applyBorder="1" applyAlignment="1">
      <alignment horizontal="center"/>
    </xf>
    <xf numFmtId="0" fontId="1" fillId="0" borderId="10" xfId="0" applyFont="1" applyFill="1" applyBorder="1" applyAlignment="1">
      <alignment horizontal="center"/>
    </xf>
    <xf numFmtId="0" fontId="1" fillId="0" borderId="3" xfId="0" applyFont="1" applyFill="1" applyBorder="1" applyAlignment="1">
      <alignment horizontal="center"/>
    </xf>
    <xf numFmtId="0" fontId="1" fillId="0" borderId="11" xfId="0" applyFont="1" applyFill="1" applyBorder="1" applyAlignment="1">
      <alignment horizontal="center"/>
    </xf>
    <xf numFmtId="0" fontId="4" fillId="0" borderId="28" xfId="0" applyFont="1" applyBorder="1" applyAlignment="1">
      <alignment horizontal="center"/>
    </xf>
    <xf numFmtId="0" fontId="1" fillId="0" borderId="4" xfId="0" applyFont="1" applyFill="1" applyBorder="1" applyAlignment="1">
      <alignment horizontal="center"/>
    </xf>
    <xf numFmtId="0" fontId="4" fillId="0" borderId="0" xfId="0" quotePrefix="1" applyFont="1"/>
    <xf numFmtId="0" fontId="4" fillId="0" borderId="0" xfId="0" applyFont="1" applyBorder="1" applyAlignment="1">
      <alignment vertical="center" wrapText="1"/>
    </xf>
    <xf numFmtId="0" fontId="4" fillId="3" borderId="14" xfId="0" applyFont="1" applyFill="1" applyBorder="1" applyAlignment="1">
      <alignment horizontal="center"/>
    </xf>
    <xf numFmtId="0" fontId="4" fillId="3" borderId="15" xfId="0" applyFont="1" applyFill="1" applyBorder="1" applyAlignment="1">
      <alignment horizontal="center"/>
    </xf>
    <xf numFmtId="0" fontId="7" fillId="2" borderId="20" xfId="0" applyFont="1" applyFill="1" applyBorder="1" applyAlignment="1">
      <alignment horizontal="center"/>
    </xf>
    <xf numFmtId="0" fontId="7" fillId="2" borderId="19" xfId="0" applyFont="1" applyFill="1" applyBorder="1" applyAlignment="1">
      <alignment horizontal="center"/>
    </xf>
    <xf numFmtId="0" fontId="7" fillId="0" borderId="0" xfId="0" applyFont="1" applyFill="1" applyBorder="1" applyAlignment="1">
      <alignment horizontal="right"/>
    </xf>
    <xf numFmtId="0" fontId="7" fillId="0" borderId="12" xfId="0" applyFont="1" applyFill="1" applyBorder="1" applyAlignment="1">
      <alignment horizontal="right"/>
    </xf>
    <xf numFmtId="0" fontId="4" fillId="2" borderId="16" xfId="0" applyFont="1" applyFill="1" applyBorder="1" applyAlignment="1">
      <alignment horizontal="center"/>
    </xf>
    <xf numFmtId="0" fontId="4" fillId="2" borderId="5" xfId="0" applyFont="1" applyFill="1" applyBorder="1" applyAlignment="1">
      <alignment horizontal="center"/>
    </xf>
    <xf numFmtId="0" fontId="9" fillId="0" borderId="9" xfId="0" applyFont="1" applyFill="1" applyBorder="1" applyAlignment="1">
      <alignment horizontal="right"/>
    </xf>
    <xf numFmtId="0" fontId="9" fillId="0" borderId="0" xfId="0" applyFont="1" applyFill="1" applyBorder="1" applyAlignment="1">
      <alignment horizontal="right"/>
    </xf>
    <xf numFmtId="0" fontId="9" fillId="0" borderId="12" xfId="0" applyFont="1" applyFill="1" applyBorder="1" applyAlignment="1">
      <alignment horizontal="right"/>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3" xfId="0" applyFont="1" applyFill="1" applyBorder="1" applyAlignment="1">
      <alignment horizontal="center"/>
    </xf>
    <xf numFmtId="0" fontId="9" fillId="5" borderId="21" xfId="0" applyFont="1" applyFill="1" applyBorder="1" applyAlignment="1">
      <alignment horizontal="left"/>
    </xf>
    <xf numFmtId="0" fontId="1" fillId="5" borderId="0" xfId="0" applyFont="1" applyFill="1" applyBorder="1" applyAlignment="1">
      <alignment horizontal="center"/>
    </xf>
    <xf numFmtId="0" fontId="1" fillId="5" borderId="12" xfId="0" applyFont="1" applyFill="1" applyBorder="1" applyAlignment="1">
      <alignment horizontal="center"/>
    </xf>
    <xf numFmtId="0" fontId="4" fillId="5" borderId="0" xfId="0" applyFont="1" applyFill="1" applyBorder="1" applyAlignment="1">
      <alignment horizontal="left"/>
    </xf>
    <xf numFmtId="0" fontId="4" fillId="4" borderId="0" xfId="0" applyFont="1" applyFill="1" applyBorder="1" applyAlignment="1">
      <alignment horizontal="center"/>
    </xf>
    <xf numFmtId="0" fontId="4" fillId="4" borderId="5" xfId="0" applyFont="1" applyFill="1" applyBorder="1" applyAlignment="1">
      <alignment horizontal="center"/>
    </xf>
    <xf numFmtId="0" fontId="4" fillId="5" borderId="12" xfId="0" applyFont="1" applyFill="1" applyBorder="1" applyAlignment="1">
      <alignment horizontal="left"/>
    </xf>
    <xf numFmtId="0" fontId="7" fillId="0" borderId="0" xfId="0" applyFont="1" applyBorder="1" applyAlignment="1">
      <alignment horizontal="center"/>
    </xf>
    <xf numFmtId="0" fontId="7" fillId="0" borderId="16" xfId="0" applyFont="1" applyBorder="1" applyAlignment="1">
      <alignment horizontal="center"/>
    </xf>
    <xf numFmtId="0" fontId="7" fillId="0" borderId="12" xfId="0" applyFont="1" applyBorder="1" applyAlignment="1">
      <alignment horizontal="center"/>
    </xf>
    <xf numFmtId="165" fontId="4" fillId="0" borderId="0" xfId="0" applyNumberFormat="1" applyFont="1" applyBorder="1" applyAlignment="1">
      <alignment horizontal="center" vertical="center"/>
    </xf>
    <xf numFmtId="165" fontId="4" fillId="0" borderId="12" xfId="0" applyNumberFormat="1" applyFont="1" applyBorder="1" applyAlignment="1">
      <alignment horizontal="center" vertical="center"/>
    </xf>
    <xf numFmtId="1" fontId="4" fillId="0" borderId="0" xfId="0" applyNumberFormat="1" applyFont="1" applyBorder="1" applyAlignment="1">
      <alignment horizontal="center" vertical="center"/>
    </xf>
    <xf numFmtId="0" fontId="4" fillId="0" borderId="0" xfId="0" applyFont="1" applyBorder="1" applyAlignment="1">
      <alignment horizontal="center" vertical="center"/>
    </xf>
    <xf numFmtId="1" fontId="4" fillId="0" borderId="12" xfId="0" applyNumberFormat="1" applyFont="1" applyBorder="1" applyAlignment="1">
      <alignment horizontal="center" vertical="center"/>
    </xf>
    <xf numFmtId="165" fontId="4" fillId="0" borderId="15" xfId="0" applyNumberFormat="1" applyFont="1" applyBorder="1" applyAlignment="1">
      <alignment horizontal="center" vertical="center"/>
    </xf>
    <xf numFmtId="165" fontId="4" fillId="0" borderId="13" xfId="0" applyNumberFormat="1" applyFont="1" applyBorder="1" applyAlignment="1">
      <alignment horizontal="center" vertical="center"/>
    </xf>
    <xf numFmtId="1" fontId="4" fillId="0" borderId="15" xfId="0" applyNumberFormat="1" applyFont="1" applyBorder="1" applyAlignment="1">
      <alignment horizontal="center" vertical="center"/>
    </xf>
    <xf numFmtId="0" fontId="4" fillId="0" borderId="15" xfId="0" applyFont="1" applyBorder="1" applyAlignment="1">
      <alignment horizontal="center" vertical="center"/>
    </xf>
    <xf numFmtId="1" fontId="4" fillId="0" borderId="13" xfId="0" applyNumberFormat="1" applyFont="1" applyBorder="1" applyAlignment="1">
      <alignment horizontal="center" vertical="center"/>
    </xf>
    <xf numFmtId="0" fontId="4" fillId="0" borderId="6" xfId="0" applyFont="1" applyBorder="1" applyAlignment="1">
      <alignment horizontal="center" vertical="center"/>
    </xf>
    <xf numFmtId="1" fontId="4" fillId="0" borderId="8" xfId="0" applyNumberFormat="1" applyFont="1" applyBorder="1" applyAlignment="1">
      <alignment horizontal="center" vertical="center"/>
    </xf>
    <xf numFmtId="165" fontId="4" fillId="0" borderId="6" xfId="0" applyNumberFormat="1" applyFont="1" applyBorder="1" applyAlignment="1">
      <alignment horizontal="center" vertical="center"/>
    </xf>
    <xf numFmtId="165" fontId="4" fillId="0" borderId="8" xfId="0" applyNumberFormat="1" applyFont="1" applyBorder="1" applyAlignment="1">
      <alignment horizontal="center" vertical="center"/>
    </xf>
    <xf numFmtId="1" fontId="4" fillId="0" borderId="6" xfId="0" applyNumberFormat="1" applyFont="1" applyBorder="1" applyAlignment="1">
      <alignment horizontal="center" vertical="center"/>
    </xf>
    <xf numFmtId="0" fontId="9" fillId="0" borderId="0" xfId="0" applyFont="1" applyBorder="1" applyAlignment="1">
      <alignment horizontal="center"/>
    </xf>
    <xf numFmtId="0" fontId="1" fillId="0" borderId="0" xfId="0" applyFont="1" applyAlignment="1">
      <alignment horizontal="center"/>
    </xf>
    <xf numFmtId="0" fontId="17" fillId="0" borderId="16" xfId="0" applyFont="1" applyBorder="1" applyAlignment="1">
      <alignment horizontal="center"/>
    </xf>
    <xf numFmtId="0" fontId="4" fillId="0" borderId="12" xfId="0" applyFont="1" applyBorder="1" applyAlignment="1">
      <alignment horizontal="center"/>
    </xf>
    <xf numFmtId="0" fontId="18" fillId="0" borderId="0" xfId="0" applyFont="1" applyBorder="1" applyAlignment="1">
      <alignment horizontal="center"/>
    </xf>
    <xf numFmtId="0" fontId="18" fillId="0" borderId="0" xfId="0" applyFont="1" applyAlignment="1">
      <alignment horizontal="center"/>
    </xf>
    <xf numFmtId="0" fontId="7" fillId="0" borderId="1" xfId="0" applyFont="1" applyFill="1" applyBorder="1" applyAlignment="1">
      <alignment horizontal="left"/>
    </xf>
    <xf numFmtId="0" fontId="4" fillId="0" borderId="20" xfId="0" applyFont="1" applyFill="1" applyBorder="1" applyAlignment="1">
      <alignment horizontal="left"/>
    </xf>
    <xf numFmtId="0" fontId="4" fillId="0" borderId="2" xfId="0" applyFont="1" applyBorder="1" applyAlignment="1">
      <alignment horizontal="left"/>
    </xf>
    <xf numFmtId="0" fontId="7" fillId="0" borderId="0" xfId="0" applyFont="1" applyFill="1" applyBorder="1" applyAlignment="1">
      <alignment horizontal="center"/>
    </xf>
    <xf numFmtId="0" fontId="7" fillId="0" borderId="12" xfId="0" applyFont="1" applyFill="1" applyBorder="1" applyAlignment="1">
      <alignment horizontal="center"/>
    </xf>
    <xf numFmtId="0" fontId="7" fillId="0" borderId="0" xfId="0" applyFont="1" applyFill="1" applyBorder="1" applyAlignment="1">
      <alignment horizontal="left"/>
    </xf>
    <xf numFmtId="0" fontId="4" fillId="0" borderId="0" xfId="0" applyFont="1" applyFill="1" applyBorder="1" applyAlignment="1">
      <alignment horizontal="left"/>
    </xf>
    <xf numFmtId="0" fontId="9" fillId="0" borderId="22" xfId="0" applyFont="1" applyFill="1" applyBorder="1" applyAlignment="1">
      <alignment horizontal="center"/>
    </xf>
    <xf numFmtId="0" fontId="9" fillId="0" borderId="23" xfId="0" applyFont="1" applyFill="1" applyBorder="1" applyAlignment="1">
      <alignment horizontal="center"/>
    </xf>
    <xf numFmtId="0" fontId="9" fillId="0" borderId="24"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9" fillId="0" borderId="0" xfId="0" applyFont="1" applyFill="1" applyBorder="1" applyAlignment="1">
      <alignment horizontal="center"/>
    </xf>
    <xf numFmtId="0" fontId="9" fillId="0" borderId="12" xfId="0" applyFont="1" applyFill="1" applyBorder="1" applyAlignment="1">
      <alignment horizontal="center"/>
    </xf>
  </cellXfs>
  <cellStyles count="4">
    <cellStyle name="N1" xfId="1"/>
    <cellStyle name="Normal" xfId="0" builtinId="0"/>
    <cellStyle name="Normal 2" xfId="3"/>
    <cellStyle name="Normal_Lettuce SSR Sequence file" xfId="2"/>
  </cellStyles>
  <dxfs count="116">
    <dxf>
      <fill>
        <patternFill>
          <bgColor indexed="22"/>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22"/>
        </patternFill>
      </fill>
    </dxf>
    <dxf>
      <fill>
        <patternFill>
          <bgColor indexed="34"/>
        </patternFill>
      </fill>
    </dxf>
    <dxf>
      <fill>
        <patternFill>
          <bgColor indexed="39"/>
        </patternFill>
      </fill>
    </dxf>
    <dxf>
      <fill>
        <patternFill>
          <bgColor indexed="10"/>
        </patternFill>
      </fill>
    </dxf>
    <dxf>
      <fill>
        <patternFill>
          <bgColor indexed="22"/>
        </patternFill>
      </fill>
    </dxf>
    <dxf>
      <fill>
        <patternFill>
          <bgColor indexed="22"/>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22"/>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ill>
        <patternFill>
          <bgColor indexed="34"/>
        </patternFill>
      </fill>
    </dxf>
    <dxf>
      <fill>
        <patternFill>
          <bgColor indexed="39"/>
        </patternFill>
      </fill>
    </dxf>
    <dxf>
      <fill>
        <patternFill>
          <bgColor indexed="1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indexed="34"/>
        </patternFill>
      </fill>
    </dxf>
    <dxf>
      <fill>
        <patternFill>
          <bgColor indexed="39"/>
        </patternFill>
      </fill>
    </dxf>
    <dxf>
      <fill>
        <patternFill>
          <bgColor indexed="10"/>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pelgr001\Local%20Settings\Temporary%20Internet%20Files\OLK44\Orderform%20Oligos%20new%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der Form"/>
      <sheetName val="Validations"/>
    </sheetNames>
    <sheetDataSet>
      <sheetData sheetId="0">
        <row r="24">
          <cell r="I24">
            <v>1</v>
          </cell>
        </row>
      </sheetData>
      <sheetData sheetId="1">
        <row r="7">
          <cell r="D7">
            <v>8</v>
          </cell>
        </row>
        <row r="33">
          <cell r="D33">
            <v>28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3"/>
  <sheetViews>
    <sheetView tabSelected="1" workbookViewId="0">
      <selection activeCell="I19" sqref="I19"/>
    </sheetView>
  </sheetViews>
  <sheetFormatPr defaultRowHeight="12.75" x14ac:dyDescent="0.2"/>
  <cols>
    <col min="1" max="1" width="14.42578125" style="48" customWidth="1"/>
    <col min="2" max="2" width="16" style="48" customWidth="1"/>
    <col min="3" max="3" width="23.28515625" style="48" customWidth="1"/>
    <col min="4" max="5" width="19.7109375" style="48" customWidth="1"/>
    <col min="6" max="6" width="9.42578125" style="74" customWidth="1"/>
    <col min="7" max="7" width="31" style="48" customWidth="1"/>
    <col min="8" max="8" width="29.85546875" style="48" customWidth="1"/>
    <col min="9" max="9" width="18.5703125" style="48" customWidth="1"/>
    <col min="10" max="16384" width="9.140625" style="48"/>
  </cols>
  <sheetData>
    <row r="1" spans="1:9" x14ac:dyDescent="0.2">
      <c r="A1" s="45" t="s">
        <v>1413</v>
      </c>
      <c r="B1" s="46"/>
      <c r="C1" s="46"/>
      <c r="D1" s="46"/>
      <c r="E1" s="46"/>
      <c r="F1" s="46"/>
      <c r="G1" s="47"/>
      <c r="H1" s="47"/>
    </row>
    <row r="2" spans="1:9" x14ac:dyDescent="0.2">
      <c r="A2" s="47" t="s">
        <v>1393</v>
      </c>
      <c r="B2" s="46"/>
      <c r="C2" s="46"/>
      <c r="D2" s="46"/>
      <c r="E2" s="46"/>
      <c r="F2" s="46"/>
      <c r="G2" s="47"/>
      <c r="H2" s="47"/>
    </row>
    <row r="3" spans="1:9" ht="14.25" x14ac:dyDescent="0.2">
      <c r="A3" s="47" t="s">
        <v>1443</v>
      </c>
      <c r="B3" s="46"/>
      <c r="C3" s="46"/>
      <c r="D3" s="46"/>
      <c r="E3" s="46"/>
      <c r="F3" s="46"/>
      <c r="G3" s="47"/>
      <c r="H3" s="47"/>
    </row>
    <row r="4" spans="1:9" x14ac:dyDescent="0.2">
      <c r="A4" s="47"/>
      <c r="B4" s="46"/>
      <c r="C4" s="46"/>
      <c r="D4" s="46"/>
      <c r="E4" s="46"/>
      <c r="F4" s="46"/>
      <c r="G4" s="47"/>
      <c r="H4" s="47"/>
    </row>
    <row r="5" spans="1:9" x14ac:dyDescent="0.2">
      <c r="A5" s="49" t="s">
        <v>107</v>
      </c>
      <c r="B5" s="50" t="s">
        <v>108</v>
      </c>
      <c r="C5" s="50" t="s">
        <v>251</v>
      </c>
      <c r="D5" s="50" t="s">
        <v>266</v>
      </c>
      <c r="E5" s="50" t="s">
        <v>267</v>
      </c>
      <c r="F5" s="50" t="s">
        <v>30</v>
      </c>
      <c r="G5" s="45" t="s">
        <v>109</v>
      </c>
      <c r="H5" s="45" t="s">
        <v>110</v>
      </c>
      <c r="I5" s="51" t="s">
        <v>456</v>
      </c>
    </row>
    <row r="6" spans="1:9" x14ac:dyDescent="0.2">
      <c r="A6" s="46">
        <v>1</v>
      </c>
      <c r="B6" s="52" t="s">
        <v>268</v>
      </c>
      <c r="C6" s="46" t="s">
        <v>24</v>
      </c>
      <c r="D6" s="53">
        <v>820661</v>
      </c>
      <c r="E6" s="53" t="s">
        <v>24</v>
      </c>
      <c r="F6" s="54">
        <v>1.2</v>
      </c>
      <c r="G6" s="2" t="s">
        <v>357</v>
      </c>
      <c r="H6" s="2" t="s">
        <v>358</v>
      </c>
    </row>
    <row r="7" spans="1:9" x14ac:dyDescent="0.2">
      <c r="A7" s="46">
        <v>1</v>
      </c>
      <c r="B7" s="55" t="s">
        <v>269</v>
      </c>
      <c r="C7" s="48" t="s">
        <v>270</v>
      </c>
      <c r="D7" s="53">
        <v>8901950</v>
      </c>
      <c r="E7" s="53">
        <v>8902686</v>
      </c>
      <c r="F7" s="54">
        <v>5.9329999999999998</v>
      </c>
      <c r="G7" s="3" t="s">
        <v>443</v>
      </c>
      <c r="H7" s="3" t="s">
        <v>444</v>
      </c>
    </row>
    <row r="8" spans="1:9" x14ac:dyDescent="0.2">
      <c r="A8" s="46">
        <v>1</v>
      </c>
      <c r="B8" s="48" t="s">
        <v>271</v>
      </c>
      <c r="C8" s="46" t="s">
        <v>24</v>
      </c>
      <c r="D8" s="46" t="s">
        <v>24</v>
      </c>
      <c r="E8" s="46" t="s">
        <v>24</v>
      </c>
      <c r="F8" s="54">
        <v>12.651</v>
      </c>
      <c r="G8" s="2" t="s">
        <v>359</v>
      </c>
      <c r="H8" s="2" t="s">
        <v>360</v>
      </c>
    </row>
    <row r="9" spans="1:9" x14ac:dyDescent="0.2">
      <c r="A9" s="46">
        <v>1</v>
      </c>
      <c r="B9" s="46" t="s">
        <v>111</v>
      </c>
      <c r="C9" s="48" t="s">
        <v>252</v>
      </c>
      <c r="D9" s="53">
        <v>44802082</v>
      </c>
      <c r="E9" s="53">
        <v>44803521</v>
      </c>
      <c r="F9" s="54">
        <v>23.4</v>
      </c>
      <c r="G9" s="4" t="s">
        <v>112</v>
      </c>
      <c r="H9" s="4" t="s">
        <v>113</v>
      </c>
    </row>
    <row r="10" spans="1:9" x14ac:dyDescent="0.2">
      <c r="A10" s="46">
        <v>1</v>
      </c>
      <c r="B10" s="46" t="s">
        <v>114</v>
      </c>
      <c r="C10" s="46" t="s">
        <v>24</v>
      </c>
      <c r="D10" s="53">
        <v>57116004</v>
      </c>
      <c r="E10" s="46" t="s">
        <v>24</v>
      </c>
      <c r="F10" s="54">
        <v>33.56</v>
      </c>
      <c r="G10" s="4" t="s">
        <v>115</v>
      </c>
      <c r="H10" s="4" t="s">
        <v>116</v>
      </c>
    </row>
    <row r="11" spans="1:9" x14ac:dyDescent="0.2">
      <c r="A11" s="46">
        <v>1</v>
      </c>
      <c r="B11" s="46" t="s">
        <v>117</v>
      </c>
      <c r="C11" s="46" t="s">
        <v>24</v>
      </c>
      <c r="D11" s="53">
        <v>67325970</v>
      </c>
      <c r="E11" s="46" t="s">
        <v>24</v>
      </c>
      <c r="F11" s="54">
        <v>39.079000000000001</v>
      </c>
      <c r="G11" s="4" t="s">
        <v>118</v>
      </c>
      <c r="H11" s="4" t="s">
        <v>119</v>
      </c>
    </row>
    <row r="12" spans="1:9" x14ac:dyDescent="0.2">
      <c r="A12" s="46">
        <v>1</v>
      </c>
      <c r="B12" s="48" t="s">
        <v>272</v>
      </c>
      <c r="C12" s="56" t="s">
        <v>24</v>
      </c>
      <c r="D12" s="53">
        <v>94141819</v>
      </c>
      <c r="E12" s="53" t="s">
        <v>24</v>
      </c>
      <c r="F12" s="54">
        <v>53.45</v>
      </c>
      <c r="G12" s="2" t="s">
        <v>361</v>
      </c>
      <c r="H12" s="2" t="s">
        <v>362</v>
      </c>
    </row>
    <row r="13" spans="1:9" x14ac:dyDescent="0.2">
      <c r="A13" s="46">
        <v>1</v>
      </c>
      <c r="B13" s="46" t="s">
        <v>120</v>
      </c>
      <c r="C13" s="48" t="s">
        <v>253</v>
      </c>
      <c r="D13" s="53">
        <v>113774758</v>
      </c>
      <c r="E13" s="53">
        <v>113774061</v>
      </c>
      <c r="F13" s="54">
        <v>59.759</v>
      </c>
      <c r="G13" s="4" t="s">
        <v>121</v>
      </c>
      <c r="H13" s="4" t="s">
        <v>122</v>
      </c>
    </row>
    <row r="14" spans="1:9" x14ac:dyDescent="0.2">
      <c r="A14" s="46">
        <v>1</v>
      </c>
      <c r="B14" s="57" t="s">
        <v>273</v>
      </c>
      <c r="C14" s="48" t="s">
        <v>275</v>
      </c>
      <c r="D14" s="53">
        <v>122370666</v>
      </c>
      <c r="E14" s="53">
        <v>122372923</v>
      </c>
      <c r="F14" s="54">
        <v>68.8</v>
      </c>
      <c r="G14" s="48" t="s">
        <v>445</v>
      </c>
      <c r="H14" s="48" t="s">
        <v>446</v>
      </c>
    </row>
    <row r="15" spans="1:9" s="63" customFormat="1" ht="13.5" thickBot="1" x14ac:dyDescent="0.25">
      <c r="A15" s="58">
        <v>1</v>
      </c>
      <c r="B15" s="59" t="s">
        <v>274</v>
      </c>
      <c r="C15" s="60" t="s">
        <v>24</v>
      </c>
      <c r="D15" s="61">
        <v>167830481</v>
      </c>
      <c r="E15" s="61" t="s">
        <v>24</v>
      </c>
      <c r="F15" s="62">
        <v>87.957999999999998</v>
      </c>
      <c r="G15" s="5" t="s">
        <v>363</v>
      </c>
      <c r="H15" s="5" t="s">
        <v>364</v>
      </c>
    </row>
    <row r="16" spans="1:9" x14ac:dyDescent="0.2">
      <c r="A16" s="46">
        <v>2</v>
      </c>
      <c r="B16" s="46" t="s">
        <v>123</v>
      </c>
      <c r="C16" s="46" t="s">
        <v>24</v>
      </c>
      <c r="D16" s="46" t="s">
        <v>24</v>
      </c>
      <c r="E16" s="46" t="s">
        <v>24</v>
      </c>
      <c r="F16" s="54">
        <v>2.4049999999999998</v>
      </c>
      <c r="G16" s="6" t="s">
        <v>124</v>
      </c>
      <c r="H16" s="4" t="s">
        <v>125</v>
      </c>
    </row>
    <row r="17" spans="1:9" x14ac:dyDescent="0.2">
      <c r="A17" s="46">
        <v>2</v>
      </c>
      <c r="B17" s="46" t="s">
        <v>126</v>
      </c>
      <c r="C17" s="64" t="s">
        <v>254</v>
      </c>
      <c r="D17" s="53">
        <v>22711604</v>
      </c>
      <c r="E17" s="53">
        <v>22711019</v>
      </c>
      <c r="F17" s="54">
        <v>12.6</v>
      </c>
      <c r="G17" s="6" t="s">
        <v>127</v>
      </c>
      <c r="H17" s="4" t="s">
        <v>128</v>
      </c>
    </row>
    <row r="18" spans="1:9" x14ac:dyDescent="0.2">
      <c r="A18" s="46">
        <v>2</v>
      </c>
      <c r="B18" s="46" t="s">
        <v>129</v>
      </c>
      <c r="C18" s="46" t="s">
        <v>24</v>
      </c>
      <c r="D18" s="53">
        <v>86717260</v>
      </c>
      <c r="E18" s="46" t="s">
        <v>24</v>
      </c>
      <c r="F18" s="54">
        <v>33.658000000000001</v>
      </c>
      <c r="G18" s="6" t="s">
        <v>130</v>
      </c>
      <c r="H18" s="4" t="s">
        <v>131</v>
      </c>
    </row>
    <row r="19" spans="1:9" x14ac:dyDescent="0.2">
      <c r="A19" s="46">
        <v>2</v>
      </c>
      <c r="B19" s="46" t="s">
        <v>42</v>
      </c>
      <c r="C19" s="46" t="s">
        <v>24</v>
      </c>
      <c r="D19" s="53">
        <v>271574365</v>
      </c>
      <c r="E19" s="46" t="s">
        <v>24</v>
      </c>
      <c r="F19" s="54">
        <v>50.713999999999999</v>
      </c>
      <c r="G19" s="6" t="s">
        <v>132</v>
      </c>
      <c r="H19" s="4" t="s">
        <v>133</v>
      </c>
    </row>
    <row r="20" spans="1:9" x14ac:dyDescent="0.2">
      <c r="A20" s="46">
        <v>2</v>
      </c>
      <c r="B20" s="46" t="s">
        <v>276</v>
      </c>
      <c r="C20" s="64" t="s">
        <v>277</v>
      </c>
      <c r="D20" s="53">
        <v>141363101</v>
      </c>
      <c r="E20" s="53">
        <v>141361989</v>
      </c>
      <c r="F20" s="54">
        <v>58.7</v>
      </c>
      <c r="G20" s="65" t="s">
        <v>447</v>
      </c>
      <c r="H20" s="66" t="s">
        <v>448</v>
      </c>
      <c r="I20" s="7" t="s">
        <v>454</v>
      </c>
    </row>
    <row r="21" spans="1:9" x14ac:dyDescent="0.2">
      <c r="A21" s="46">
        <v>2</v>
      </c>
      <c r="B21" s="46" t="s">
        <v>278</v>
      </c>
      <c r="C21" s="64" t="s">
        <v>24</v>
      </c>
      <c r="D21" s="53" t="s">
        <v>24</v>
      </c>
      <c r="E21" s="53" t="s">
        <v>24</v>
      </c>
      <c r="F21" s="54">
        <v>68.358000000000004</v>
      </c>
      <c r="G21" s="2" t="s">
        <v>365</v>
      </c>
      <c r="H21" s="2" t="s">
        <v>366</v>
      </c>
    </row>
    <row r="22" spans="1:9" x14ac:dyDescent="0.2">
      <c r="A22" s="46">
        <v>2</v>
      </c>
      <c r="B22" s="67" t="s">
        <v>279</v>
      </c>
      <c r="C22" s="64" t="s">
        <v>279</v>
      </c>
      <c r="D22" s="53">
        <v>168888708</v>
      </c>
      <c r="E22" s="53" t="s">
        <v>24</v>
      </c>
      <c r="F22" s="54">
        <v>73.897000000000006</v>
      </c>
      <c r="G22" s="2" t="s">
        <v>367</v>
      </c>
      <c r="H22" s="2" t="s">
        <v>368</v>
      </c>
    </row>
    <row r="23" spans="1:9" x14ac:dyDescent="0.2">
      <c r="A23" s="46">
        <v>2</v>
      </c>
      <c r="B23" s="67" t="s">
        <v>280</v>
      </c>
      <c r="C23" s="64" t="s">
        <v>280</v>
      </c>
      <c r="D23" s="53">
        <v>171118816</v>
      </c>
      <c r="E23" s="53" t="s">
        <v>24</v>
      </c>
      <c r="F23" s="54">
        <v>74.400000000000006</v>
      </c>
      <c r="G23" s="2" t="s">
        <v>369</v>
      </c>
      <c r="H23" s="2" t="s">
        <v>370</v>
      </c>
    </row>
    <row r="24" spans="1:9" x14ac:dyDescent="0.2">
      <c r="A24" s="46">
        <v>2</v>
      </c>
      <c r="B24" s="67" t="s">
        <v>281</v>
      </c>
      <c r="C24" s="64" t="s">
        <v>281</v>
      </c>
      <c r="D24" s="53">
        <v>171955862</v>
      </c>
      <c r="E24" s="53" t="s">
        <v>24</v>
      </c>
      <c r="F24" s="54">
        <v>75.3</v>
      </c>
      <c r="G24" s="2" t="s">
        <v>371</v>
      </c>
      <c r="H24" s="2" t="s">
        <v>372</v>
      </c>
    </row>
    <row r="25" spans="1:9" x14ac:dyDescent="0.2">
      <c r="A25" s="46">
        <v>2</v>
      </c>
      <c r="B25" s="67" t="s">
        <v>282</v>
      </c>
      <c r="C25" s="64" t="s">
        <v>282</v>
      </c>
      <c r="D25" s="53">
        <v>174604335</v>
      </c>
      <c r="E25" s="53" t="s">
        <v>24</v>
      </c>
      <c r="F25" s="54">
        <v>77</v>
      </c>
      <c r="G25" s="2" t="s">
        <v>373</v>
      </c>
      <c r="H25" s="2" t="s">
        <v>374</v>
      </c>
    </row>
    <row r="26" spans="1:9" x14ac:dyDescent="0.2">
      <c r="A26" s="46">
        <v>2</v>
      </c>
      <c r="B26" s="67" t="s">
        <v>283</v>
      </c>
      <c r="C26" s="64" t="s">
        <v>283</v>
      </c>
      <c r="D26" s="53">
        <v>180687386</v>
      </c>
      <c r="E26" s="53" t="s">
        <v>24</v>
      </c>
      <c r="F26" s="54">
        <v>82.162000000000006</v>
      </c>
      <c r="G26" s="2" t="s">
        <v>375</v>
      </c>
      <c r="H26" s="2" t="s">
        <v>376</v>
      </c>
    </row>
    <row r="27" spans="1:9" x14ac:dyDescent="0.2">
      <c r="A27" s="46">
        <v>2</v>
      </c>
      <c r="B27" s="67" t="s">
        <v>284</v>
      </c>
      <c r="C27" s="64" t="s">
        <v>284</v>
      </c>
      <c r="D27" s="53">
        <v>182732101</v>
      </c>
      <c r="E27" s="53" t="s">
        <v>24</v>
      </c>
      <c r="F27" s="54">
        <v>83.733000000000004</v>
      </c>
      <c r="G27" s="2" t="s">
        <v>377</v>
      </c>
      <c r="H27" s="2" t="s">
        <v>378</v>
      </c>
    </row>
    <row r="28" spans="1:9" x14ac:dyDescent="0.2">
      <c r="A28" s="46">
        <v>2</v>
      </c>
      <c r="B28" s="64" t="s">
        <v>289</v>
      </c>
      <c r="C28" s="64" t="s">
        <v>24</v>
      </c>
      <c r="D28" s="64" t="s">
        <v>24</v>
      </c>
      <c r="E28" s="64" t="s">
        <v>24</v>
      </c>
      <c r="F28" s="54">
        <v>85.876999999999995</v>
      </c>
      <c r="G28" s="2" t="s">
        <v>379</v>
      </c>
      <c r="H28" s="2" t="s">
        <v>380</v>
      </c>
    </row>
    <row r="29" spans="1:9" x14ac:dyDescent="0.2">
      <c r="A29" s="46">
        <v>2</v>
      </c>
      <c r="B29" s="67" t="s">
        <v>285</v>
      </c>
      <c r="C29" s="64" t="s">
        <v>288</v>
      </c>
      <c r="D29" s="53">
        <v>194159463</v>
      </c>
      <c r="E29" s="53">
        <v>194158997</v>
      </c>
      <c r="F29" s="54">
        <v>87.92</v>
      </c>
      <c r="G29" s="68" t="s">
        <v>449</v>
      </c>
      <c r="H29" s="68" t="s">
        <v>450</v>
      </c>
      <c r="I29" s="7" t="s">
        <v>455</v>
      </c>
    </row>
    <row r="30" spans="1:9" x14ac:dyDescent="0.2">
      <c r="A30" s="46">
        <v>2</v>
      </c>
      <c r="B30" s="67" t="s">
        <v>286</v>
      </c>
      <c r="C30" s="64" t="s">
        <v>24</v>
      </c>
      <c r="D30" s="53">
        <v>198395547</v>
      </c>
      <c r="E30" s="53" t="s">
        <v>24</v>
      </c>
      <c r="F30" s="54">
        <v>90.9</v>
      </c>
      <c r="G30" s="2" t="s">
        <v>381</v>
      </c>
      <c r="H30" s="2" t="s">
        <v>382</v>
      </c>
    </row>
    <row r="31" spans="1:9" x14ac:dyDescent="0.2">
      <c r="A31" s="46">
        <v>2</v>
      </c>
      <c r="B31" s="67" t="s">
        <v>287</v>
      </c>
      <c r="C31" s="64" t="s">
        <v>287</v>
      </c>
      <c r="D31" s="53">
        <v>204158957</v>
      </c>
      <c r="E31" s="53" t="s">
        <v>24</v>
      </c>
      <c r="F31" s="64">
        <v>91.9</v>
      </c>
      <c r="G31" s="2" t="s">
        <v>383</v>
      </c>
      <c r="H31" s="2" t="s">
        <v>384</v>
      </c>
    </row>
    <row r="32" spans="1:9" x14ac:dyDescent="0.2">
      <c r="A32" s="46">
        <v>2</v>
      </c>
      <c r="B32" s="46" t="s">
        <v>134</v>
      </c>
      <c r="C32" s="46" t="s">
        <v>24</v>
      </c>
      <c r="D32" s="53">
        <v>206617507</v>
      </c>
      <c r="E32" s="46" t="s">
        <v>24</v>
      </c>
      <c r="F32" s="54">
        <v>92.6</v>
      </c>
      <c r="G32" s="6" t="s">
        <v>135</v>
      </c>
      <c r="H32" s="4" t="s">
        <v>136</v>
      </c>
    </row>
    <row r="33" spans="1:9" x14ac:dyDescent="0.2">
      <c r="A33" s="46">
        <v>2</v>
      </c>
      <c r="B33" s="46" t="s">
        <v>137</v>
      </c>
      <c r="C33" s="46" t="s">
        <v>24</v>
      </c>
      <c r="D33" s="53">
        <v>211565726</v>
      </c>
      <c r="E33" s="46" t="s">
        <v>24</v>
      </c>
      <c r="F33" s="54">
        <v>95.906999999999996</v>
      </c>
      <c r="G33" s="6" t="s">
        <v>138</v>
      </c>
      <c r="H33" s="4" t="s">
        <v>139</v>
      </c>
    </row>
    <row r="34" spans="1:9" x14ac:dyDescent="0.2">
      <c r="A34" s="46">
        <v>2</v>
      </c>
      <c r="B34" s="64" t="s">
        <v>290</v>
      </c>
      <c r="C34" s="46" t="s">
        <v>24</v>
      </c>
      <c r="D34" s="53" t="s">
        <v>24</v>
      </c>
      <c r="E34" s="46" t="s">
        <v>24</v>
      </c>
      <c r="F34" s="54">
        <v>95.995000000000005</v>
      </c>
      <c r="G34" s="2" t="s">
        <v>385</v>
      </c>
      <c r="H34" s="2" t="s">
        <v>386</v>
      </c>
    </row>
    <row r="35" spans="1:9" x14ac:dyDescent="0.2">
      <c r="A35" s="46">
        <v>2</v>
      </c>
      <c r="B35" s="46" t="s">
        <v>140</v>
      </c>
      <c r="C35" s="46" t="s">
        <v>24</v>
      </c>
      <c r="D35" s="53" t="s">
        <v>24</v>
      </c>
      <c r="E35" s="46" t="s">
        <v>24</v>
      </c>
      <c r="F35" s="54">
        <v>102.438</v>
      </c>
      <c r="G35" s="6" t="s">
        <v>141</v>
      </c>
      <c r="H35" s="4" t="s">
        <v>142</v>
      </c>
    </row>
    <row r="36" spans="1:9" s="63" customFormat="1" ht="13.5" thickBot="1" x14ac:dyDescent="0.25">
      <c r="A36" s="58">
        <v>2</v>
      </c>
      <c r="B36" s="58" t="s">
        <v>291</v>
      </c>
      <c r="C36" s="58" t="s">
        <v>24</v>
      </c>
      <c r="D36" s="61">
        <v>216558690</v>
      </c>
      <c r="E36" s="58" t="s">
        <v>24</v>
      </c>
      <c r="F36" s="62">
        <v>104.136</v>
      </c>
      <c r="G36" s="5" t="s">
        <v>387</v>
      </c>
      <c r="H36" s="5" t="s">
        <v>388</v>
      </c>
    </row>
    <row r="37" spans="1:9" s="69" customFormat="1" x14ac:dyDescent="0.2">
      <c r="A37" s="46">
        <v>3</v>
      </c>
      <c r="B37" s="64" t="s">
        <v>292</v>
      </c>
      <c r="C37" s="46" t="s">
        <v>24</v>
      </c>
      <c r="D37" s="53">
        <v>1256456</v>
      </c>
      <c r="E37" s="46" t="s">
        <v>24</v>
      </c>
      <c r="F37" s="54">
        <v>0.5</v>
      </c>
      <c r="G37" s="2" t="s">
        <v>389</v>
      </c>
      <c r="H37" s="2" t="s">
        <v>390</v>
      </c>
    </row>
    <row r="38" spans="1:9" s="69" customFormat="1" x14ac:dyDescent="0.2">
      <c r="A38" s="46">
        <v>3</v>
      </c>
      <c r="B38" s="64" t="s">
        <v>143</v>
      </c>
      <c r="C38" s="64" t="s">
        <v>255</v>
      </c>
      <c r="D38" s="53">
        <v>1392651</v>
      </c>
      <c r="E38" s="53">
        <v>1393392</v>
      </c>
      <c r="F38" s="54">
        <v>1</v>
      </c>
      <c r="G38" s="2" t="s">
        <v>144</v>
      </c>
      <c r="H38" s="2" t="s">
        <v>145</v>
      </c>
    </row>
    <row r="39" spans="1:9" s="69" customFormat="1" x14ac:dyDescent="0.2">
      <c r="A39" s="46">
        <v>3</v>
      </c>
      <c r="B39" s="64" t="s">
        <v>293</v>
      </c>
      <c r="C39" s="46" t="s">
        <v>24</v>
      </c>
      <c r="D39" s="53" t="e">
        <v>#N/A</v>
      </c>
      <c r="E39" s="53" t="s">
        <v>24</v>
      </c>
      <c r="F39" s="54">
        <v>3.1850000000000001</v>
      </c>
      <c r="G39" s="2" t="s">
        <v>391</v>
      </c>
      <c r="H39" s="2" t="s">
        <v>392</v>
      </c>
    </row>
    <row r="40" spans="1:9" s="69" customFormat="1" x14ac:dyDescent="0.2">
      <c r="A40" s="46">
        <v>3</v>
      </c>
      <c r="B40" s="64" t="s">
        <v>294</v>
      </c>
      <c r="C40" s="46" t="s">
        <v>24</v>
      </c>
      <c r="D40" s="53">
        <v>7419199</v>
      </c>
      <c r="E40" s="53" t="s">
        <v>24</v>
      </c>
      <c r="F40" s="54">
        <v>3.5</v>
      </c>
      <c r="G40" s="2" t="s">
        <v>393</v>
      </c>
      <c r="H40" s="2" t="s">
        <v>394</v>
      </c>
    </row>
    <row r="41" spans="1:9" s="69" customFormat="1" x14ac:dyDescent="0.2">
      <c r="A41" s="46">
        <v>3</v>
      </c>
      <c r="B41" s="64" t="s">
        <v>295</v>
      </c>
      <c r="C41" s="46" t="s">
        <v>24</v>
      </c>
      <c r="D41" s="53">
        <v>9814559</v>
      </c>
      <c r="E41" s="53" t="s">
        <v>24</v>
      </c>
      <c r="F41" s="54">
        <v>4</v>
      </c>
      <c r="G41" s="2" t="s">
        <v>395</v>
      </c>
      <c r="H41" s="2" t="s">
        <v>396</v>
      </c>
    </row>
    <row r="42" spans="1:9" s="69" customFormat="1" x14ac:dyDescent="0.2">
      <c r="A42" s="46">
        <v>3</v>
      </c>
      <c r="B42" s="64" t="s">
        <v>296</v>
      </c>
      <c r="C42" s="46" t="s">
        <v>24</v>
      </c>
      <c r="D42" s="53">
        <v>15484163</v>
      </c>
      <c r="E42" s="53" t="s">
        <v>24</v>
      </c>
      <c r="F42" s="54">
        <v>6.6109999999999998</v>
      </c>
      <c r="G42" s="2" t="s">
        <v>397</v>
      </c>
      <c r="H42" s="2" t="s">
        <v>398</v>
      </c>
    </row>
    <row r="43" spans="1:9" s="69" customFormat="1" x14ac:dyDescent="0.2">
      <c r="A43" s="46">
        <v>3</v>
      </c>
      <c r="B43" s="64" t="s">
        <v>297</v>
      </c>
      <c r="C43" s="46" t="s">
        <v>24</v>
      </c>
      <c r="D43" s="53">
        <v>18034166</v>
      </c>
      <c r="E43" s="53" t="s">
        <v>24</v>
      </c>
      <c r="F43" s="54">
        <v>7.1</v>
      </c>
      <c r="G43" s="2" t="s">
        <v>399</v>
      </c>
      <c r="H43" s="2" t="s">
        <v>400</v>
      </c>
    </row>
    <row r="44" spans="1:9" x14ac:dyDescent="0.2">
      <c r="A44" s="46">
        <v>3</v>
      </c>
      <c r="B44" s="64" t="s">
        <v>298</v>
      </c>
      <c r="C44" s="64" t="s">
        <v>24</v>
      </c>
      <c r="D44" s="53">
        <v>48253581</v>
      </c>
      <c r="E44" s="53" t="s">
        <v>24</v>
      </c>
      <c r="F44" s="54">
        <v>25.5</v>
      </c>
      <c r="G44" s="2" t="s">
        <v>401</v>
      </c>
      <c r="H44" s="2" t="s">
        <v>402</v>
      </c>
    </row>
    <row r="45" spans="1:9" x14ac:dyDescent="0.2">
      <c r="A45" s="46">
        <v>3</v>
      </c>
      <c r="B45" s="46" t="s">
        <v>146</v>
      </c>
      <c r="C45" s="46" t="s">
        <v>24</v>
      </c>
      <c r="D45" s="53" t="s">
        <v>24</v>
      </c>
      <c r="E45" s="46" t="s">
        <v>24</v>
      </c>
      <c r="F45" s="54">
        <v>29.821999999999999</v>
      </c>
      <c r="G45" s="4" t="s">
        <v>147</v>
      </c>
      <c r="H45" s="4" t="s">
        <v>148</v>
      </c>
    </row>
    <row r="46" spans="1:9" x14ac:dyDescent="0.2">
      <c r="A46" s="46">
        <v>3</v>
      </c>
      <c r="B46" s="64" t="s">
        <v>299</v>
      </c>
      <c r="C46" s="46" t="s">
        <v>24</v>
      </c>
      <c r="D46" s="53">
        <v>69648158</v>
      </c>
      <c r="E46" s="53" t="s">
        <v>24</v>
      </c>
      <c r="F46" s="54">
        <v>41.3</v>
      </c>
      <c r="G46" s="2" t="s">
        <v>403</v>
      </c>
      <c r="H46" s="2" t="s">
        <v>404</v>
      </c>
    </row>
    <row r="47" spans="1:9" x14ac:dyDescent="0.2">
      <c r="A47" s="46">
        <v>3</v>
      </c>
      <c r="B47" s="64" t="s">
        <v>300</v>
      </c>
      <c r="C47" s="64" t="s">
        <v>301</v>
      </c>
      <c r="D47" s="53">
        <v>84797971</v>
      </c>
      <c r="E47" s="53">
        <v>84798621</v>
      </c>
      <c r="F47" s="54">
        <v>52.2</v>
      </c>
      <c r="G47" s="70" t="s">
        <v>451</v>
      </c>
      <c r="H47" s="70" t="s">
        <v>151</v>
      </c>
      <c r="I47" s="7" t="s">
        <v>455</v>
      </c>
    </row>
    <row r="48" spans="1:9" x14ac:dyDescent="0.2">
      <c r="A48" s="46">
        <v>3</v>
      </c>
      <c r="B48" s="46" t="s">
        <v>149</v>
      </c>
      <c r="C48" s="64" t="s">
        <v>256</v>
      </c>
      <c r="D48" s="53">
        <v>84798722</v>
      </c>
      <c r="E48" s="53">
        <v>84799087</v>
      </c>
      <c r="F48" s="54">
        <v>52.8</v>
      </c>
      <c r="G48" s="4" t="s">
        <v>150</v>
      </c>
      <c r="H48" s="4" t="s">
        <v>151</v>
      </c>
      <c r="I48" s="7" t="s">
        <v>457</v>
      </c>
    </row>
    <row r="49" spans="1:8" x14ac:dyDescent="0.2">
      <c r="A49" s="46">
        <v>3</v>
      </c>
      <c r="B49" s="64" t="s">
        <v>302</v>
      </c>
      <c r="C49" s="64" t="s">
        <v>307</v>
      </c>
      <c r="D49" s="53">
        <v>102643487</v>
      </c>
      <c r="E49" s="53">
        <v>102642363</v>
      </c>
      <c r="F49" s="54">
        <v>62.320999999999998</v>
      </c>
      <c r="G49" s="68" t="s">
        <v>452</v>
      </c>
      <c r="H49" s="68" t="s">
        <v>453</v>
      </c>
    </row>
    <row r="50" spans="1:8" x14ac:dyDescent="0.2">
      <c r="A50" s="46">
        <v>3</v>
      </c>
      <c r="B50" s="64" t="s">
        <v>303</v>
      </c>
      <c r="C50" s="64" t="s">
        <v>308</v>
      </c>
      <c r="D50" s="53">
        <v>109199192</v>
      </c>
      <c r="E50" s="53">
        <v>109197166</v>
      </c>
      <c r="F50" s="54">
        <v>63.5</v>
      </c>
      <c r="G50" s="66" t="s">
        <v>458</v>
      </c>
      <c r="H50" s="66" t="s">
        <v>459</v>
      </c>
    </row>
    <row r="51" spans="1:8" x14ac:dyDescent="0.2">
      <c r="A51" s="46">
        <v>3</v>
      </c>
      <c r="B51" s="64" t="s">
        <v>304</v>
      </c>
      <c r="C51" s="64" t="s">
        <v>309</v>
      </c>
      <c r="D51" s="53">
        <v>110881837</v>
      </c>
      <c r="E51" s="53">
        <v>110880607</v>
      </c>
      <c r="F51" s="54">
        <v>63.7</v>
      </c>
      <c r="G51" s="66" t="s">
        <v>460</v>
      </c>
      <c r="H51" s="66" t="s">
        <v>461</v>
      </c>
    </row>
    <row r="52" spans="1:8" x14ac:dyDescent="0.2">
      <c r="A52" s="46">
        <v>3</v>
      </c>
      <c r="B52" s="64" t="s">
        <v>305</v>
      </c>
      <c r="C52" s="64" t="s">
        <v>310</v>
      </c>
      <c r="D52" s="53">
        <v>109529948</v>
      </c>
      <c r="E52" s="53">
        <v>109536339</v>
      </c>
      <c r="F52" s="54">
        <v>63.7</v>
      </c>
      <c r="G52" s="66" t="s">
        <v>462</v>
      </c>
      <c r="H52" s="66" t="s">
        <v>463</v>
      </c>
    </row>
    <row r="53" spans="1:8" x14ac:dyDescent="0.2">
      <c r="A53" s="46">
        <v>3</v>
      </c>
      <c r="B53" s="64" t="s">
        <v>467</v>
      </c>
      <c r="C53" s="64" t="s">
        <v>311</v>
      </c>
      <c r="D53" s="53">
        <v>116013956</v>
      </c>
      <c r="E53" s="53">
        <v>116012642</v>
      </c>
      <c r="F53" s="54">
        <v>64.927000000000007</v>
      </c>
      <c r="G53" s="47" t="s">
        <v>468</v>
      </c>
      <c r="H53" s="47" t="s">
        <v>469</v>
      </c>
    </row>
    <row r="54" spans="1:8" x14ac:dyDescent="0.2">
      <c r="A54" s="46">
        <v>3</v>
      </c>
      <c r="B54" s="64" t="s">
        <v>466</v>
      </c>
      <c r="C54" s="64" t="s">
        <v>312</v>
      </c>
      <c r="D54" s="53">
        <v>116221054</v>
      </c>
      <c r="E54" s="53">
        <v>116220001</v>
      </c>
      <c r="F54" s="54">
        <v>65.016999999999996</v>
      </c>
      <c r="G54" s="47" t="s">
        <v>470</v>
      </c>
      <c r="H54" s="47" t="s">
        <v>471</v>
      </c>
    </row>
    <row r="55" spans="1:8" x14ac:dyDescent="0.2">
      <c r="A55" s="46">
        <v>3</v>
      </c>
      <c r="B55" s="64" t="s">
        <v>465</v>
      </c>
      <c r="C55" s="64" t="s">
        <v>313</v>
      </c>
      <c r="D55" s="53">
        <v>117967156</v>
      </c>
      <c r="E55" s="53">
        <v>117968035</v>
      </c>
      <c r="F55" s="54">
        <v>65.052999999999997</v>
      </c>
      <c r="G55" s="47" t="s">
        <v>472</v>
      </c>
      <c r="H55" s="47" t="s">
        <v>473</v>
      </c>
    </row>
    <row r="56" spans="1:8" x14ac:dyDescent="0.2">
      <c r="A56" s="46">
        <v>3</v>
      </c>
      <c r="B56" s="64" t="s">
        <v>464</v>
      </c>
      <c r="C56" s="48" t="s">
        <v>314</v>
      </c>
      <c r="D56" s="53">
        <v>119034210</v>
      </c>
      <c r="E56" s="53">
        <v>119037666</v>
      </c>
      <c r="F56" s="54">
        <v>65.331999999999994</v>
      </c>
      <c r="G56" s="66" t="s">
        <v>474</v>
      </c>
      <c r="H56" s="66" t="s">
        <v>475</v>
      </c>
    </row>
    <row r="57" spans="1:8" x14ac:dyDescent="0.2">
      <c r="A57" s="46">
        <v>3</v>
      </c>
      <c r="B57" s="64" t="s">
        <v>80</v>
      </c>
      <c r="C57" s="64" t="s">
        <v>80</v>
      </c>
      <c r="D57" s="53">
        <v>133984859</v>
      </c>
      <c r="E57" s="53" t="s">
        <v>24</v>
      </c>
      <c r="F57" s="54">
        <v>66.864999999999995</v>
      </c>
      <c r="G57" s="2" t="s">
        <v>405</v>
      </c>
      <c r="H57" s="2" t="s">
        <v>406</v>
      </c>
    </row>
    <row r="58" spans="1:8" x14ac:dyDescent="0.2">
      <c r="A58" s="46">
        <v>3</v>
      </c>
      <c r="B58" s="64" t="s">
        <v>306</v>
      </c>
      <c r="C58" s="64" t="s">
        <v>306</v>
      </c>
      <c r="D58" s="53" t="s">
        <v>24</v>
      </c>
      <c r="E58" s="53" t="s">
        <v>24</v>
      </c>
      <c r="F58" s="54">
        <v>67.007000000000005</v>
      </c>
      <c r="G58" s="2" t="s">
        <v>407</v>
      </c>
      <c r="H58" s="2" t="s">
        <v>408</v>
      </c>
    </row>
    <row r="59" spans="1:8" x14ac:dyDescent="0.2">
      <c r="A59" s="46">
        <v>3</v>
      </c>
      <c r="B59" s="46" t="s">
        <v>152</v>
      </c>
      <c r="C59" s="64" t="s">
        <v>257</v>
      </c>
      <c r="D59" s="53">
        <v>150836776</v>
      </c>
      <c r="E59" s="53">
        <v>150837417</v>
      </c>
      <c r="F59" s="54">
        <v>71.634</v>
      </c>
      <c r="G59" s="4" t="s">
        <v>153</v>
      </c>
      <c r="H59" s="4" t="s">
        <v>154</v>
      </c>
    </row>
    <row r="60" spans="1:8" x14ac:dyDescent="0.2">
      <c r="A60" s="46">
        <v>3</v>
      </c>
      <c r="B60" s="64" t="s">
        <v>315</v>
      </c>
      <c r="C60" s="64" t="s">
        <v>317</v>
      </c>
      <c r="D60" s="53">
        <v>154993829</v>
      </c>
      <c r="E60" s="53">
        <v>154991993</v>
      </c>
      <c r="F60" s="54">
        <v>71.8</v>
      </c>
      <c r="G60" s="66" t="s">
        <v>476</v>
      </c>
      <c r="H60" s="66" t="s">
        <v>477</v>
      </c>
    </row>
    <row r="61" spans="1:8" x14ac:dyDescent="0.2">
      <c r="A61" s="46">
        <v>3</v>
      </c>
      <c r="B61" s="64" t="s">
        <v>316</v>
      </c>
      <c r="C61" s="64" t="s">
        <v>24</v>
      </c>
      <c r="D61" s="64" t="s">
        <v>24</v>
      </c>
      <c r="E61" s="64" t="s">
        <v>24</v>
      </c>
      <c r="F61" s="54">
        <v>74.400000000000006</v>
      </c>
      <c r="G61" s="66" t="s">
        <v>478</v>
      </c>
      <c r="H61" s="66" t="s">
        <v>479</v>
      </c>
    </row>
    <row r="62" spans="1:8" x14ac:dyDescent="0.2">
      <c r="A62" s="46">
        <v>3</v>
      </c>
      <c r="B62" s="46" t="s">
        <v>155</v>
      </c>
      <c r="C62" s="46" t="s">
        <v>24</v>
      </c>
      <c r="D62" s="46" t="s">
        <v>24</v>
      </c>
      <c r="E62" s="46" t="s">
        <v>24</v>
      </c>
      <c r="F62" s="54">
        <v>77.674999999999997</v>
      </c>
      <c r="G62" s="4" t="s">
        <v>156</v>
      </c>
      <c r="H62" s="4" t="s">
        <v>157</v>
      </c>
    </row>
    <row r="63" spans="1:8" x14ac:dyDescent="0.2">
      <c r="A63" s="46">
        <v>3</v>
      </c>
      <c r="B63" s="46" t="s">
        <v>158</v>
      </c>
      <c r="C63" s="46" t="s">
        <v>24</v>
      </c>
      <c r="D63" s="46" t="s">
        <v>24</v>
      </c>
      <c r="E63" s="46" t="s">
        <v>24</v>
      </c>
      <c r="F63" s="54">
        <v>79.573999999999998</v>
      </c>
      <c r="G63" s="4" t="s">
        <v>159</v>
      </c>
      <c r="H63" s="4" t="s">
        <v>160</v>
      </c>
    </row>
    <row r="64" spans="1:8" x14ac:dyDescent="0.2">
      <c r="A64" s="46">
        <v>3</v>
      </c>
      <c r="B64" s="64" t="s">
        <v>318</v>
      </c>
      <c r="C64" s="64" t="s">
        <v>323</v>
      </c>
      <c r="D64" s="53">
        <v>172385562</v>
      </c>
      <c r="E64" s="53">
        <v>172383309</v>
      </c>
      <c r="F64" s="54">
        <v>80.3</v>
      </c>
      <c r="G64" s="66" t="s">
        <v>480</v>
      </c>
      <c r="H64" s="66" t="s">
        <v>481</v>
      </c>
    </row>
    <row r="65" spans="1:9" x14ac:dyDescent="0.2">
      <c r="A65" s="46">
        <v>3</v>
      </c>
      <c r="B65" s="64" t="s">
        <v>319</v>
      </c>
      <c r="C65" s="64" t="s">
        <v>24</v>
      </c>
      <c r="D65" s="64" t="s">
        <v>24</v>
      </c>
      <c r="E65" s="64" t="s">
        <v>24</v>
      </c>
      <c r="F65" s="54">
        <v>80.8</v>
      </c>
      <c r="G65" s="66" t="s">
        <v>482</v>
      </c>
      <c r="H65" s="66" t="s">
        <v>483</v>
      </c>
    </row>
    <row r="66" spans="1:9" x14ac:dyDescent="0.2">
      <c r="A66" s="46">
        <v>3</v>
      </c>
      <c r="B66" s="64" t="s">
        <v>320</v>
      </c>
      <c r="C66" s="64" t="s">
        <v>324</v>
      </c>
      <c r="D66" s="53">
        <v>184653136</v>
      </c>
      <c r="E66" s="53">
        <v>184652062</v>
      </c>
      <c r="F66" s="54">
        <v>81.87</v>
      </c>
      <c r="G66" s="66" t="s">
        <v>484</v>
      </c>
      <c r="H66" s="66" t="s">
        <v>485</v>
      </c>
    </row>
    <row r="67" spans="1:9" x14ac:dyDescent="0.2">
      <c r="A67" s="46">
        <v>3</v>
      </c>
      <c r="B67" s="64" t="s">
        <v>321</v>
      </c>
      <c r="C67" s="64" t="s">
        <v>321</v>
      </c>
      <c r="D67" s="53">
        <v>190787690</v>
      </c>
      <c r="E67" s="53" t="s">
        <v>24</v>
      </c>
      <c r="F67" s="54">
        <v>86.8</v>
      </c>
      <c r="G67" s="2" t="s">
        <v>409</v>
      </c>
      <c r="H67" s="2" t="s">
        <v>410</v>
      </c>
    </row>
    <row r="68" spans="1:9" s="63" customFormat="1" ht="13.5" thickBot="1" x14ac:dyDescent="0.25">
      <c r="A68" s="58">
        <v>3</v>
      </c>
      <c r="B68" s="58" t="s">
        <v>322</v>
      </c>
      <c r="C68" s="58" t="s">
        <v>322</v>
      </c>
      <c r="D68" s="61">
        <v>214755911</v>
      </c>
      <c r="E68" s="61" t="s">
        <v>24</v>
      </c>
      <c r="F68" s="62">
        <v>98.01</v>
      </c>
      <c r="G68" s="5" t="s">
        <v>411</v>
      </c>
      <c r="H68" s="5" t="s">
        <v>412</v>
      </c>
    </row>
    <row r="69" spans="1:9" x14ac:dyDescent="0.2">
      <c r="A69" s="46">
        <v>4</v>
      </c>
      <c r="B69" s="64" t="s">
        <v>325</v>
      </c>
      <c r="C69" s="64" t="s">
        <v>24</v>
      </c>
      <c r="D69" s="64" t="s">
        <v>24</v>
      </c>
      <c r="E69" s="64" t="s">
        <v>24</v>
      </c>
      <c r="F69" s="54">
        <v>0.26400000000000001</v>
      </c>
      <c r="G69" s="2" t="s">
        <v>413</v>
      </c>
      <c r="H69" s="2" t="s">
        <v>414</v>
      </c>
    </row>
    <row r="70" spans="1:9" x14ac:dyDescent="0.2">
      <c r="A70" s="46">
        <v>4</v>
      </c>
      <c r="B70" s="64" t="s">
        <v>31</v>
      </c>
      <c r="C70" s="64" t="s">
        <v>24</v>
      </c>
      <c r="D70" s="53">
        <v>6909803</v>
      </c>
      <c r="E70" s="53" t="s">
        <v>24</v>
      </c>
      <c r="F70" s="54">
        <v>2.883</v>
      </c>
      <c r="G70" s="2" t="s">
        <v>161</v>
      </c>
      <c r="H70" s="2" t="s">
        <v>162</v>
      </c>
    </row>
    <row r="71" spans="1:9" x14ac:dyDescent="0.2">
      <c r="A71" s="46">
        <v>4</v>
      </c>
      <c r="B71" s="64" t="s">
        <v>32</v>
      </c>
      <c r="C71" s="64" t="s">
        <v>24</v>
      </c>
      <c r="D71" s="53">
        <v>14305793</v>
      </c>
      <c r="E71" s="53" t="s">
        <v>24</v>
      </c>
      <c r="F71" s="54">
        <v>4.4340000000000002</v>
      </c>
      <c r="G71" s="2" t="s">
        <v>415</v>
      </c>
      <c r="H71" s="2" t="s">
        <v>416</v>
      </c>
    </row>
    <row r="72" spans="1:9" x14ac:dyDescent="0.2">
      <c r="A72" s="46">
        <v>4</v>
      </c>
      <c r="B72" s="64" t="s">
        <v>33</v>
      </c>
      <c r="C72" s="46" t="s">
        <v>348</v>
      </c>
      <c r="D72" s="71">
        <v>22669869</v>
      </c>
      <c r="E72" s="71">
        <v>22670792</v>
      </c>
      <c r="F72" s="54">
        <v>6.9180000000000001</v>
      </c>
      <c r="G72" s="3" t="s">
        <v>486</v>
      </c>
      <c r="H72" s="3" t="s">
        <v>487</v>
      </c>
    </row>
    <row r="73" spans="1:9" x14ac:dyDescent="0.2">
      <c r="A73" s="46">
        <v>4</v>
      </c>
      <c r="B73" s="64" t="s">
        <v>34</v>
      </c>
      <c r="C73" s="64" t="s">
        <v>349</v>
      </c>
      <c r="D73" s="53">
        <v>23691392</v>
      </c>
      <c r="E73" s="53">
        <v>23692197</v>
      </c>
      <c r="F73" s="54">
        <v>7.1</v>
      </c>
      <c r="G73" s="3" t="s">
        <v>488</v>
      </c>
      <c r="H73" s="3" t="s">
        <v>489</v>
      </c>
    </row>
    <row r="74" spans="1:9" x14ac:dyDescent="0.2">
      <c r="A74" s="46">
        <v>4</v>
      </c>
      <c r="B74" s="64" t="s">
        <v>326</v>
      </c>
      <c r="C74" s="64" t="s">
        <v>24</v>
      </c>
      <c r="D74" s="53">
        <v>39635350</v>
      </c>
      <c r="E74" s="53" t="s">
        <v>24</v>
      </c>
      <c r="F74" s="54">
        <v>11.631</v>
      </c>
      <c r="G74" s="2" t="s">
        <v>417</v>
      </c>
      <c r="H74" s="2" t="s">
        <v>418</v>
      </c>
    </row>
    <row r="75" spans="1:9" x14ac:dyDescent="0.2">
      <c r="A75" s="46">
        <v>4</v>
      </c>
      <c r="B75" s="64" t="s">
        <v>327</v>
      </c>
      <c r="C75" s="64" t="s">
        <v>24</v>
      </c>
      <c r="D75" s="53">
        <v>41918115</v>
      </c>
      <c r="E75" s="53" t="s">
        <v>24</v>
      </c>
      <c r="F75" s="54">
        <v>12.563000000000001</v>
      </c>
      <c r="G75" s="2" t="s">
        <v>419</v>
      </c>
      <c r="H75" s="2" t="s">
        <v>420</v>
      </c>
    </row>
    <row r="76" spans="1:9" x14ac:dyDescent="0.2">
      <c r="A76" s="46">
        <v>4</v>
      </c>
      <c r="B76" s="64" t="s">
        <v>163</v>
      </c>
      <c r="C76" s="64" t="s">
        <v>24</v>
      </c>
      <c r="D76" s="53">
        <v>42091204</v>
      </c>
      <c r="E76" s="53" t="s">
        <v>24</v>
      </c>
      <c r="F76" s="54">
        <v>13.243</v>
      </c>
      <c r="G76" s="2" t="s">
        <v>164</v>
      </c>
      <c r="H76" s="2" t="s">
        <v>165</v>
      </c>
    </row>
    <row r="77" spans="1:9" x14ac:dyDescent="0.2">
      <c r="A77" s="46">
        <v>4</v>
      </c>
      <c r="B77" s="64" t="s">
        <v>328</v>
      </c>
      <c r="C77" s="64" t="s">
        <v>24</v>
      </c>
      <c r="D77" s="53">
        <v>49263771</v>
      </c>
      <c r="E77" s="53" t="s">
        <v>24</v>
      </c>
      <c r="F77" s="54">
        <v>19.631</v>
      </c>
      <c r="G77" s="2" t="s">
        <v>421</v>
      </c>
      <c r="H77" s="2" t="s">
        <v>422</v>
      </c>
    </row>
    <row r="78" spans="1:9" x14ac:dyDescent="0.2">
      <c r="A78" s="46">
        <v>4</v>
      </c>
      <c r="B78" s="64" t="s">
        <v>329</v>
      </c>
      <c r="C78" s="64" t="s">
        <v>24</v>
      </c>
      <c r="D78" s="53">
        <v>67406010</v>
      </c>
      <c r="E78" s="53" t="s">
        <v>24</v>
      </c>
      <c r="F78" s="54">
        <v>33.991999999999997</v>
      </c>
      <c r="G78" s="2" t="s">
        <v>423</v>
      </c>
      <c r="H78" s="2" t="s">
        <v>424</v>
      </c>
    </row>
    <row r="79" spans="1:9" x14ac:dyDescent="0.2">
      <c r="A79" s="46">
        <v>4</v>
      </c>
      <c r="B79" s="64" t="s">
        <v>330</v>
      </c>
      <c r="C79" s="64" t="s">
        <v>24</v>
      </c>
      <c r="D79" s="64" t="s">
        <v>24</v>
      </c>
      <c r="E79" s="64" t="s">
        <v>24</v>
      </c>
      <c r="F79" s="54">
        <v>34.390999999999998</v>
      </c>
      <c r="G79" s="70" t="s">
        <v>490</v>
      </c>
      <c r="H79" s="70" t="s">
        <v>491</v>
      </c>
      <c r="I79" s="7" t="s">
        <v>492</v>
      </c>
    </row>
    <row r="80" spans="1:9" ht="14.25" x14ac:dyDescent="0.2">
      <c r="A80" s="46">
        <v>4</v>
      </c>
      <c r="B80" s="64" t="s">
        <v>1444</v>
      </c>
      <c r="C80" s="64" t="s">
        <v>24</v>
      </c>
      <c r="D80" s="64" t="s">
        <v>24</v>
      </c>
      <c r="E80" s="64" t="s">
        <v>24</v>
      </c>
      <c r="F80" s="54">
        <v>37.098999999999997</v>
      </c>
      <c r="G80" s="48" t="s">
        <v>24</v>
      </c>
      <c r="H80" s="48" t="s">
        <v>24</v>
      </c>
    </row>
    <row r="81" spans="1:9" x14ac:dyDescent="0.2">
      <c r="A81" s="46">
        <v>4</v>
      </c>
      <c r="B81" s="64" t="s">
        <v>166</v>
      </c>
      <c r="C81" s="64" t="s">
        <v>24</v>
      </c>
      <c r="D81" s="53">
        <v>75784026</v>
      </c>
      <c r="E81" s="53" t="s">
        <v>24</v>
      </c>
      <c r="F81" s="54">
        <v>38.93</v>
      </c>
      <c r="G81" s="2" t="s">
        <v>167</v>
      </c>
      <c r="H81" s="2" t="s">
        <v>168</v>
      </c>
    </row>
    <row r="82" spans="1:9" ht="25.5" x14ac:dyDescent="0.2">
      <c r="A82" s="46">
        <v>4</v>
      </c>
      <c r="B82" s="64" t="s">
        <v>331</v>
      </c>
      <c r="C82" s="64" t="s">
        <v>24</v>
      </c>
      <c r="D82" s="64" t="s">
        <v>24</v>
      </c>
      <c r="E82" s="64" t="s">
        <v>24</v>
      </c>
      <c r="F82" s="54">
        <v>39.72</v>
      </c>
      <c r="G82" s="70" t="s">
        <v>493</v>
      </c>
      <c r="H82" s="70" t="s">
        <v>494</v>
      </c>
    </row>
    <row r="83" spans="1:9" x14ac:dyDescent="0.2">
      <c r="A83" s="46">
        <v>4</v>
      </c>
      <c r="B83" s="64" t="s">
        <v>332</v>
      </c>
      <c r="C83" s="64" t="s">
        <v>350</v>
      </c>
      <c r="D83" s="53">
        <v>98348724</v>
      </c>
      <c r="E83" s="53">
        <v>98348151</v>
      </c>
      <c r="F83" s="54">
        <v>47.564</v>
      </c>
      <c r="G83" s="68" t="s">
        <v>495</v>
      </c>
      <c r="H83" s="68" t="s">
        <v>496</v>
      </c>
    </row>
    <row r="84" spans="1:9" x14ac:dyDescent="0.2">
      <c r="A84" s="46">
        <v>4</v>
      </c>
      <c r="B84" s="64" t="s">
        <v>333</v>
      </c>
      <c r="C84" s="64" t="s">
        <v>351</v>
      </c>
      <c r="D84" s="53">
        <v>115771330</v>
      </c>
      <c r="E84" s="53">
        <v>115771982</v>
      </c>
      <c r="F84" s="54">
        <v>53.173999999999999</v>
      </c>
      <c r="G84" s="65" t="s">
        <v>498</v>
      </c>
      <c r="H84" s="66" t="s">
        <v>499</v>
      </c>
      <c r="I84" s="7" t="s">
        <v>497</v>
      </c>
    </row>
    <row r="85" spans="1:9" x14ac:dyDescent="0.2">
      <c r="A85" s="46">
        <v>4</v>
      </c>
      <c r="B85" s="64" t="s">
        <v>334</v>
      </c>
      <c r="C85" s="64" t="s">
        <v>24</v>
      </c>
      <c r="D85" s="53">
        <v>115946099</v>
      </c>
      <c r="E85" s="53" t="s">
        <v>24</v>
      </c>
      <c r="F85" s="54">
        <v>54.247999999999998</v>
      </c>
      <c r="G85" s="2" t="s">
        <v>425</v>
      </c>
      <c r="H85" s="2" t="s">
        <v>426</v>
      </c>
    </row>
    <row r="86" spans="1:9" x14ac:dyDescent="0.2">
      <c r="A86" s="46">
        <v>4</v>
      </c>
      <c r="B86" s="64" t="s">
        <v>169</v>
      </c>
      <c r="C86" s="64" t="s">
        <v>24</v>
      </c>
      <c r="D86" s="64" t="s">
        <v>24</v>
      </c>
      <c r="E86" s="64" t="s">
        <v>24</v>
      </c>
      <c r="F86" s="54">
        <v>55.439</v>
      </c>
      <c r="G86" s="2" t="s">
        <v>170</v>
      </c>
      <c r="H86" s="2" t="s">
        <v>171</v>
      </c>
    </row>
    <row r="87" spans="1:9" x14ac:dyDescent="0.2">
      <c r="A87" s="46">
        <v>4</v>
      </c>
      <c r="B87" s="64" t="s">
        <v>335</v>
      </c>
      <c r="C87" s="64" t="s">
        <v>24</v>
      </c>
      <c r="D87" s="53">
        <v>122897344</v>
      </c>
      <c r="E87" s="53" t="s">
        <v>24</v>
      </c>
      <c r="F87" s="54">
        <v>59.112000000000002</v>
      </c>
      <c r="G87" s="2" t="s">
        <v>427</v>
      </c>
      <c r="H87" s="2" t="s">
        <v>428</v>
      </c>
    </row>
    <row r="88" spans="1:9" x14ac:dyDescent="0.2">
      <c r="A88" s="46">
        <v>4</v>
      </c>
      <c r="B88" s="64" t="s">
        <v>336</v>
      </c>
      <c r="C88" s="64" t="s">
        <v>24</v>
      </c>
      <c r="D88" s="64" t="s">
        <v>24</v>
      </c>
      <c r="E88" s="64" t="s">
        <v>24</v>
      </c>
      <c r="F88" s="54">
        <v>60.631999999999998</v>
      </c>
      <c r="G88" s="2" t="s">
        <v>429</v>
      </c>
      <c r="H88" s="2" t="s">
        <v>430</v>
      </c>
    </row>
    <row r="89" spans="1:9" x14ac:dyDescent="0.2">
      <c r="A89" s="46">
        <v>4</v>
      </c>
      <c r="B89" s="64" t="s">
        <v>337</v>
      </c>
      <c r="C89" s="64" t="s">
        <v>24</v>
      </c>
      <c r="D89" s="53">
        <v>137106814</v>
      </c>
      <c r="E89" s="53" t="s">
        <v>24</v>
      </c>
      <c r="F89" s="54">
        <v>64.138999999999996</v>
      </c>
      <c r="G89" s="2" t="s">
        <v>431</v>
      </c>
      <c r="H89" s="2" t="s">
        <v>432</v>
      </c>
    </row>
    <row r="90" spans="1:9" ht="14.25" x14ac:dyDescent="0.2">
      <c r="A90" s="46">
        <v>4</v>
      </c>
      <c r="B90" s="64" t="s">
        <v>1445</v>
      </c>
      <c r="C90" s="64" t="s">
        <v>24</v>
      </c>
      <c r="D90" s="64" t="s">
        <v>24</v>
      </c>
      <c r="E90" s="64" t="s">
        <v>24</v>
      </c>
      <c r="F90" s="54">
        <v>64.254999999999995</v>
      </c>
      <c r="G90" s="48" t="s">
        <v>24</v>
      </c>
      <c r="H90" s="48" t="s">
        <v>24</v>
      </c>
    </row>
    <row r="91" spans="1:9" x14ac:dyDescent="0.2">
      <c r="A91" s="46">
        <v>4</v>
      </c>
      <c r="B91" s="64" t="s">
        <v>338</v>
      </c>
      <c r="C91" s="64" t="s">
        <v>24</v>
      </c>
      <c r="D91" s="53">
        <v>154961530</v>
      </c>
      <c r="E91" s="53" t="s">
        <v>24</v>
      </c>
      <c r="F91" s="54">
        <v>72.8</v>
      </c>
      <c r="G91" s="2" t="s">
        <v>433</v>
      </c>
      <c r="H91" s="2" t="s">
        <v>434</v>
      </c>
    </row>
    <row r="92" spans="1:9" ht="14.25" x14ac:dyDescent="0.2">
      <c r="A92" s="46">
        <v>4</v>
      </c>
      <c r="B92" s="64" t="s">
        <v>1446</v>
      </c>
      <c r="C92" s="64" t="s">
        <v>24</v>
      </c>
      <c r="D92" s="64" t="s">
        <v>24</v>
      </c>
      <c r="E92" s="64" t="s">
        <v>24</v>
      </c>
      <c r="F92" s="54">
        <v>72.897999999999996</v>
      </c>
      <c r="G92" s="48" t="s">
        <v>24</v>
      </c>
      <c r="H92" s="48" t="s">
        <v>24</v>
      </c>
    </row>
    <row r="93" spans="1:9" x14ac:dyDescent="0.2">
      <c r="A93" s="46">
        <v>4</v>
      </c>
      <c r="B93" s="64" t="s">
        <v>339</v>
      </c>
      <c r="C93" s="64" t="s">
        <v>24</v>
      </c>
      <c r="D93" s="53">
        <v>156987225</v>
      </c>
      <c r="E93" s="53" t="s">
        <v>24</v>
      </c>
      <c r="F93" s="54">
        <v>73.286000000000001</v>
      </c>
      <c r="G93" s="2" t="s">
        <v>435</v>
      </c>
      <c r="H93" s="2" t="s">
        <v>436</v>
      </c>
    </row>
    <row r="94" spans="1:9" x14ac:dyDescent="0.2">
      <c r="A94" s="46">
        <v>4</v>
      </c>
      <c r="B94" s="64" t="s">
        <v>172</v>
      </c>
      <c r="C94" s="64" t="s">
        <v>24</v>
      </c>
      <c r="D94" s="53">
        <v>189884778</v>
      </c>
      <c r="E94" s="53" t="s">
        <v>24</v>
      </c>
      <c r="F94" s="54">
        <v>84.7</v>
      </c>
      <c r="G94" s="2" t="s">
        <v>173</v>
      </c>
      <c r="H94" s="2" t="s">
        <v>174</v>
      </c>
    </row>
    <row r="95" spans="1:9" x14ac:dyDescent="0.2">
      <c r="A95" s="46">
        <v>4</v>
      </c>
      <c r="B95" s="64" t="s">
        <v>340</v>
      </c>
      <c r="C95" s="64" t="s">
        <v>24</v>
      </c>
      <c r="D95" s="53">
        <v>216691456</v>
      </c>
      <c r="E95" s="53" t="s">
        <v>24</v>
      </c>
      <c r="F95" s="54">
        <v>96.6</v>
      </c>
      <c r="G95" s="2" t="s">
        <v>437</v>
      </c>
      <c r="H95" s="2" t="s">
        <v>438</v>
      </c>
    </row>
    <row r="96" spans="1:9" x14ac:dyDescent="0.2">
      <c r="A96" s="46">
        <v>4</v>
      </c>
      <c r="B96" s="64" t="s">
        <v>341</v>
      </c>
      <c r="C96" s="64" t="s">
        <v>24</v>
      </c>
      <c r="D96" s="53">
        <v>227014195</v>
      </c>
      <c r="E96" s="53" t="s">
        <v>24</v>
      </c>
      <c r="F96" s="54">
        <v>100.857</v>
      </c>
      <c r="G96" s="2" t="s">
        <v>439</v>
      </c>
      <c r="H96" s="2" t="s">
        <v>440</v>
      </c>
    </row>
    <row r="97" spans="1:8" x14ac:dyDescent="0.2">
      <c r="A97" s="46">
        <v>4</v>
      </c>
      <c r="B97" s="64" t="s">
        <v>342</v>
      </c>
      <c r="C97" s="64" t="s">
        <v>24</v>
      </c>
      <c r="D97" s="64" t="s">
        <v>24</v>
      </c>
      <c r="E97" s="64" t="s">
        <v>24</v>
      </c>
      <c r="F97" s="54">
        <v>115.376</v>
      </c>
      <c r="G97" s="2" t="s">
        <v>441</v>
      </c>
      <c r="H97" s="2" t="s">
        <v>442</v>
      </c>
    </row>
    <row r="98" spans="1:8" x14ac:dyDescent="0.2">
      <c r="A98" s="46">
        <v>4</v>
      </c>
      <c r="B98" s="64" t="s">
        <v>343</v>
      </c>
      <c r="C98" s="64" t="s">
        <v>352</v>
      </c>
      <c r="D98" s="53">
        <v>284076608</v>
      </c>
      <c r="E98" s="53">
        <v>284077962</v>
      </c>
      <c r="F98" s="54">
        <v>118.614</v>
      </c>
      <c r="G98" s="48" t="s">
        <v>500</v>
      </c>
      <c r="H98" s="48" t="s">
        <v>501</v>
      </c>
    </row>
    <row r="99" spans="1:8" x14ac:dyDescent="0.2">
      <c r="A99" s="46">
        <v>4</v>
      </c>
      <c r="B99" s="64" t="s">
        <v>344</v>
      </c>
      <c r="C99" s="64" t="s">
        <v>353</v>
      </c>
      <c r="D99" s="53">
        <v>303672382</v>
      </c>
      <c r="E99" s="53">
        <v>303673507</v>
      </c>
      <c r="F99" s="54">
        <v>127.42</v>
      </c>
      <c r="G99" s="48" t="s">
        <v>502</v>
      </c>
      <c r="H99" s="48" t="s">
        <v>503</v>
      </c>
    </row>
    <row r="100" spans="1:8" x14ac:dyDescent="0.2">
      <c r="A100" s="46">
        <v>4</v>
      </c>
      <c r="B100" s="64" t="s">
        <v>345</v>
      </c>
      <c r="C100" s="64" t="s">
        <v>354</v>
      </c>
      <c r="D100" s="53">
        <v>324305620</v>
      </c>
      <c r="E100" s="53">
        <v>324304303</v>
      </c>
      <c r="F100" s="54">
        <v>135.69999999999999</v>
      </c>
      <c r="G100" s="48" t="s">
        <v>504</v>
      </c>
      <c r="H100" s="48" t="s">
        <v>505</v>
      </c>
    </row>
    <row r="101" spans="1:8" x14ac:dyDescent="0.2">
      <c r="A101" s="46">
        <v>4</v>
      </c>
      <c r="B101" s="64" t="s">
        <v>346</v>
      </c>
      <c r="C101" s="64" t="s">
        <v>355</v>
      </c>
      <c r="D101" s="53">
        <v>346258030</v>
      </c>
      <c r="E101" s="53">
        <v>346259477</v>
      </c>
      <c r="F101" s="54">
        <v>144.49299999999999</v>
      </c>
      <c r="G101" s="48" t="s">
        <v>506</v>
      </c>
      <c r="H101" s="48" t="s">
        <v>507</v>
      </c>
    </row>
    <row r="102" spans="1:8" x14ac:dyDescent="0.2">
      <c r="A102" s="46">
        <v>4</v>
      </c>
      <c r="B102" s="64" t="s">
        <v>175</v>
      </c>
      <c r="C102" s="64" t="s">
        <v>24</v>
      </c>
      <c r="D102" s="53">
        <v>374237786</v>
      </c>
      <c r="E102" s="53" t="s">
        <v>24</v>
      </c>
      <c r="F102" s="54">
        <v>156.49199999999999</v>
      </c>
      <c r="G102" s="2" t="s">
        <v>176</v>
      </c>
      <c r="H102" s="2" t="s">
        <v>177</v>
      </c>
    </row>
    <row r="103" spans="1:8" s="63" customFormat="1" ht="13.5" thickBot="1" x14ac:dyDescent="0.25">
      <c r="A103" s="58">
        <v>4</v>
      </c>
      <c r="B103" s="58" t="s">
        <v>347</v>
      </c>
      <c r="C103" s="58" t="s">
        <v>356</v>
      </c>
      <c r="D103" s="61">
        <v>374580867</v>
      </c>
      <c r="E103" s="61">
        <v>374582304</v>
      </c>
      <c r="F103" s="62">
        <v>156.80000000000001</v>
      </c>
      <c r="G103" s="63" t="s">
        <v>508</v>
      </c>
      <c r="H103" s="63" t="s">
        <v>509</v>
      </c>
    </row>
    <row r="104" spans="1:8" s="69" customFormat="1" x14ac:dyDescent="0.2">
      <c r="A104" s="46">
        <v>5</v>
      </c>
      <c r="B104" s="48" t="s">
        <v>510</v>
      </c>
      <c r="C104" s="64" t="s">
        <v>24</v>
      </c>
      <c r="D104" s="53" t="s">
        <v>24</v>
      </c>
      <c r="E104" s="53" t="s">
        <v>24</v>
      </c>
      <c r="F104" s="54">
        <v>0.29799999999999999</v>
      </c>
      <c r="G104" s="48" t="s">
        <v>24</v>
      </c>
      <c r="H104" s="48" t="s">
        <v>24</v>
      </c>
    </row>
    <row r="105" spans="1:8" s="69" customFormat="1" x14ac:dyDescent="0.2">
      <c r="A105" s="46">
        <v>5</v>
      </c>
      <c r="B105" s="48" t="s">
        <v>178</v>
      </c>
      <c r="C105" s="64" t="s">
        <v>24</v>
      </c>
      <c r="D105" s="53">
        <v>5046146</v>
      </c>
      <c r="E105" s="53" t="s">
        <v>24</v>
      </c>
      <c r="F105" s="54">
        <v>0.91400000000000003</v>
      </c>
      <c r="G105" s="4" t="s">
        <v>179</v>
      </c>
      <c r="H105" s="4" t="s">
        <v>180</v>
      </c>
    </row>
    <row r="106" spans="1:8" s="69" customFormat="1" x14ac:dyDescent="0.2">
      <c r="A106" s="46">
        <v>5</v>
      </c>
      <c r="B106" s="48" t="s">
        <v>511</v>
      </c>
      <c r="C106" s="64" t="s">
        <v>24</v>
      </c>
      <c r="D106" s="53">
        <v>18093980</v>
      </c>
      <c r="E106" s="53" t="s">
        <v>24</v>
      </c>
      <c r="F106" s="54">
        <v>5.7329999999999997</v>
      </c>
      <c r="G106" s="2" t="s">
        <v>620</v>
      </c>
      <c r="H106" s="2" t="s">
        <v>621</v>
      </c>
    </row>
    <row r="107" spans="1:8" s="69" customFormat="1" x14ac:dyDescent="0.2">
      <c r="A107" s="46">
        <v>5</v>
      </c>
      <c r="B107" s="48" t="s">
        <v>181</v>
      </c>
      <c r="C107" s="64" t="s">
        <v>24</v>
      </c>
      <c r="D107" s="53" t="e">
        <v>#N/A</v>
      </c>
      <c r="E107" s="53" t="s">
        <v>24</v>
      </c>
      <c r="F107" s="54">
        <v>21.965</v>
      </c>
      <c r="G107" s="4" t="s">
        <v>182</v>
      </c>
      <c r="H107" s="4" t="s">
        <v>183</v>
      </c>
    </row>
    <row r="108" spans="1:8" s="69" customFormat="1" x14ac:dyDescent="0.2">
      <c r="A108" s="46">
        <v>5</v>
      </c>
      <c r="B108" s="48" t="s">
        <v>512</v>
      </c>
      <c r="C108" s="64" t="s">
        <v>24</v>
      </c>
      <c r="D108" s="53">
        <v>44277045</v>
      </c>
      <c r="E108" s="53" t="s">
        <v>24</v>
      </c>
      <c r="F108" s="54">
        <v>22.39</v>
      </c>
      <c r="G108" s="2" t="s">
        <v>622</v>
      </c>
      <c r="H108" s="2" t="s">
        <v>623</v>
      </c>
    </row>
    <row r="109" spans="1:8" s="69" customFormat="1" x14ac:dyDescent="0.2">
      <c r="A109" s="46">
        <v>5</v>
      </c>
      <c r="B109" s="48" t="s">
        <v>513</v>
      </c>
      <c r="C109" s="64" t="s">
        <v>24</v>
      </c>
      <c r="D109" s="53">
        <v>44864788</v>
      </c>
      <c r="E109" s="53" t="s">
        <v>24</v>
      </c>
      <c r="F109" s="54">
        <v>23.739000000000001</v>
      </c>
      <c r="G109" s="2" t="s">
        <v>624</v>
      </c>
      <c r="H109" s="2" t="s">
        <v>625</v>
      </c>
    </row>
    <row r="110" spans="1:8" s="69" customFormat="1" x14ac:dyDescent="0.2">
      <c r="A110" s="46">
        <v>5</v>
      </c>
      <c r="B110" s="48" t="s">
        <v>184</v>
      </c>
      <c r="C110" s="64" t="s">
        <v>24</v>
      </c>
      <c r="D110" s="53">
        <v>51813782</v>
      </c>
      <c r="E110" s="53" t="s">
        <v>24</v>
      </c>
      <c r="F110" s="54">
        <v>28.751999999999999</v>
      </c>
      <c r="G110" s="4" t="s">
        <v>185</v>
      </c>
      <c r="H110" s="4" t="s">
        <v>186</v>
      </c>
    </row>
    <row r="111" spans="1:8" s="69" customFormat="1" x14ac:dyDescent="0.2">
      <c r="A111" s="46">
        <v>5</v>
      </c>
      <c r="B111" s="48" t="s">
        <v>514</v>
      </c>
      <c r="C111" s="64" t="s">
        <v>24</v>
      </c>
      <c r="D111" s="53">
        <v>84607055</v>
      </c>
      <c r="E111" s="53" t="s">
        <v>24</v>
      </c>
      <c r="F111" s="54">
        <v>41.8</v>
      </c>
      <c r="G111" s="2" t="s">
        <v>626</v>
      </c>
      <c r="H111" s="2" t="s">
        <v>627</v>
      </c>
    </row>
    <row r="112" spans="1:8" s="69" customFormat="1" x14ac:dyDescent="0.2">
      <c r="A112" s="46">
        <v>5</v>
      </c>
      <c r="B112" s="48" t="s">
        <v>187</v>
      </c>
      <c r="C112" s="64" t="s">
        <v>24</v>
      </c>
      <c r="D112" s="53">
        <v>85094989</v>
      </c>
      <c r="E112" s="53" t="s">
        <v>24</v>
      </c>
      <c r="F112" s="54">
        <v>42.4</v>
      </c>
      <c r="G112" s="4" t="s">
        <v>188</v>
      </c>
      <c r="H112" s="4" t="s">
        <v>189</v>
      </c>
    </row>
    <row r="113" spans="1:8" s="69" customFormat="1" x14ac:dyDescent="0.2">
      <c r="A113" s="46">
        <v>5</v>
      </c>
      <c r="B113" s="48" t="s">
        <v>190</v>
      </c>
      <c r="C113" s="64" t="s">
        <v>258</v>
      </c>
      <c r="D113" s="53">
        <v>108961931</v>
      </c>
      <c r="E113" s="53">
        <v>108962290</v>
      </c>
      <c r="F113" s="64">
        <v>45.7</v>
      </c>
      <c r="G113" s="4" t="s">
        <v>191</v>
      </c>
      <c r="H113" s="4" t="s">
        <v>192</v>
      </c>
    </row>
    <row r="114" spans="1:8" s="69" customFormat="1" x14ac:dyDescent="0.2">
      <c r="A114" s="46">
        <v>5</v>
      </c>
      <c r="B114" s="48" t="s">
        <v>515</v>
      </c>
      <c r="C114" s="64" t="s">
        <v>24</v>
      </c>
      <c r="D114" s="53">
        <v>138715661</v>
      </c>
      <c r="E114" s="53" t="s">
        <v>24</v>
      </c>
      <c r="F114" s="54">
        <v>60.223999999999997</v>
      </c>
      <c r="G114" s="2" t="s">
        <v>628</v>
      </c>
      <c r="H114" s="2" t="s">
        <v>629</v>
      </c>
    </row>
    <row r="115" spans="1:8" s="69" customFormat="1" x14ac:dyDescent="0.2">
      <c r="A115" s="46">
        <v>5</v>
      </c>
      <c r="B115" s="48" t="s">
        <v>193</v>
      </c>
      <c r="C115" s="64" t="s">
        <v>24</v>
      </c>
      <c r="D115" s="53">
        <v>140137950</v>
      </c>
      <c r="E115" s="53" t="s">
        <v>24</v>
      </c>
      <c r="F115" s="54">
        <v>61.222000000000001</v>
      </c>
      <c r="G115" s="4" t="s">
        <v>194</v>
      </c>
      <c r="H115" s="4" t="s">
        <v>195</v>
      </c>
    </row>
    <row r="116" spans="1:8" s="69" customFormat="1" x14ac:dyDescent="0.2">
      <c r="A116" s="46">
        <v>5</v>
      </c>
      <c r="B116" s="48" t="s">
        <v>196</v>
      </c>
      <c r="C116" s="64" t="s">
        <v>24</v>
      </c>
      <c r="D116" s="53">
        <v>177982233</v>
      </c>
      <c r="E116" s="53" t="s">
        <v>24</v>
      </c>
      <c r="F116" s="54">
        <v>74.63</v>
      </c>
      <c r="G116" s="4" t="s">
        <v>197</v>
      </c>
      <c r="H116" s="4" t="s">
        <v>198</v>
      </c>
    </row>
    <row r="117" spans="1:8" s="69" customFormat="1" x14ac:dyDescent="0.2">
      <c r="A117" s="46">
        <v>5</v>
      </c>
      <c r="B117" s="48" t="s">
        <v>516</v>
      </c>
      <c r="C117" s="64" t="s">
        <v>520</v>
      </c>
      <c r="D117" s="53">
        <v>178903485</v>
      </c>
      <c r="E117" s="53">
        <v>178902875</v>
      </c>
      <c r="F117" s="54">
        <v>75.203000000000003</v>
      </c>
      <c r="G117" s="2" t="s">
        <v>630</v>
      </c>
      <c r="H117" s="2" t="s">
        <v>631</v>
      </c>
    </row>
    <row r="118" spans="1:8" s="69" customFormat="1" x14ac:dyDescent="0.2">
      <c r="A118" s="46">
        <v>5</v>
      </c>
      <c r="B118" s="48" t="s">
        <v>517</v>
      </c>
      <c r="C118" s="64" t="s">
        <v>24</v>
      </c>
      <c r="D118" s="53">
        <v>223703502</v>
      </c>
      <c r="E118" s="53" t="s">
        <v>24</v>
      </c>
      <c r="F118" s="54">
        <v>97.2</v>
      </c>
      <c r="G118" s="2" t="s">
        <v>632</v>
      </c>
      <c r="H118" s="2" t="s">
        <v>633</v>
      </c>
    </row>
    <row r="119" spans="1:8" x14ac:dyDescent="0.2">
      <c r="A119" s="46">
        <v>5</v>
      </c>
      <c r="B119" s="48" t="s">
        <v>518</v>
      </c>
      <c r="C119" s="64" t="s">
        <v>24</v>
      </c>
      <c r="D119" s="64" t="s">
        <v>24</v>
      </c>
      <c r="E119" s="64" t="s">
        <v>24</v>
      </c>
      <c r="F119" s="54">
        <v>97.4</v>
      </c>
      <c r="G119" s="2" t="s">
        <v>634</v>
      </c>
      <c r="H119" s="2" t="s">
        <v>635</v>
      </c>
    </row>
    <row r="120" spans="1:8" x14ac:dyDescent="0.2">
      <c r="A120" s="46">
        <v>5</v>
      </c>
      <c r="B120" s="48" t="s">
        <v>71</v>
      </c>
      <c r="C120" s="64" t="s">
        <v>24</v>
      </c>
      <c r="D120" s="53">
        <v>283171295</v>
      </c>
      <c r="E120" s="53" t="s">
        <v>24</v>
      </c>
      <c r="F120" s="54">
        <v>97.867999999999995</v>
      </c>
      <c r="G120" s="4" t="s">
        <v>199</v>
      </c>
      <c r="H120" s="4" t="s">
        <v>200</v>
      </c>
    </row>
    <row r="121" spans="1:8" x14ac:dyDescent="0.2">
      <c r="A121" s="46">
        <v>5</v>
      </c>
      <c r="B121" s="48" t="s">
        <v>519</v>
      </c>
      <c r="C121" s="64" t="s">
        <v>24</v>
      </c>
      <c r="D121" s="64" t="s">
        <v>24</v>
      </c>
      <c r="E121" s="64" t="s">
        <v>24</v>
      </c>
      <c r="F121" s="54">
        <v>102.79900000000001</v>
      </c>
      <c r="G121" s="2" t="s">
        <v>636</v>
      </c>
      <c r="H121" s="2" t="s">
        <v>637</v>
      </c>
    </row>
    <row r="122" spans="1:8" s="63" customFormat="1" ht="13.5" thickBot="1" x14ac:dyDescent="0.25">
      <c r="A122" s="58">
        <v>5</v>
      </c>
      <c r="B122" s="63" t="s">
        <v>201</v>
      </c>
      <c r="C122" s="58" t="s">
        <v>259</v>
      </c>
      <c r="D122" s="61">
        <v>313884943</v>
      </c>
      <c r="E122" s="61">
        <v>313884691</v>
      </c>
      <c r="F122" s="62">
        <v>136.38399999999999</v>
      </c>
      <c r="G122" s="8" t="s">
        <v>202</v>
      </c>
      <c r="H122" s="8" t="s">
        <v>203</v>
      </c>
    </row>
    <row r="123" spans="1:8" s="69" customFormat="1" x14ac:dyDescent="0.2">
      <c r="A123" s="46">
        <v>6</v>
      </c>
      <c r="B123" s="48" t="s">
        <v>521</v>
      </c>
      <c r="C123" s="64" t="s">
        <v>24</v>
      </c>
      <c r="D123" s="53" t="s">
        <v>24</v>
      </c>
      <c r="E123" s="53" t="s">
        <v>24</v>
      </c>
      <c r="F123" s="54">
        <v>2.04</v>
      </c>
      <c r="G123" s="2" t="s">
        <v>638</v>
      </c>
      <c r="H123" s="2" t="s">
        <v>639</v>
      </c>
    </row>
    <row r="124" spans="1:8" s="69" customFormat="1" x14ac:dyDescent="0.2">
      <c r="A124" s="46">
        <v>6</v>
      </c>
      <c r="B124" s="48" t="s">
        <v>204</v>
      </c>
      <c r="C124" s="64" t="s">
        <v>24</v>
      </c>
      <c r="D124" s="53">
        <v>12255134</v>
      </c>
      <c r="E124" s="53" t="s">
        <v>24</v>
      </c>
      <c r="F124" s="54">
        <v>4.2439999999999998</v>
      </c>
      <c r="G124" s="4" t="s">
        <v>205</v>
      </c>
      <c r="H124" s="4" t="s">
        <v>206</v>
      </c>
    </row>
    <row r="125" spans="1:8" s="69" customFormat="1" x14ac:dyDescent="0.2">
      <c r="A125" s="46">
        <v>6</v>
      </c>
      <c r="B125" s="48" t="s">
        <v>522</v>
      </c>
      <c r="C125" s="64" t="s">
        <v>24</v>
      </c>
      <c r="D125" s="64" t="s">
        <v>24</v>
      </c>
      <c r="E125" s="64" t="s">
        <v>24</v>
      </c>
      <c r="F125" s="54">
        <v>5.3239999999999998</v>
      </c>
      <c r="G125" s="2" t="s">
        <v>640</v>
      </c>
      <c r="H125" s="2" t="s">
        <v>641</v>
      </c>
    </row>
    <row r="126" spans="1:8" s="69" customFormat="1" x14ac:dyDescent="0.2">
      <c r="A126" s="46">
        <v>6</v>
      </c>
      <c r="B126" s="48" t="s">
        <v>523</v>
      </c>
      <c r="C126" s="64" t="s">
        <v>24</v>
      </c>
      <c r="D126" s="53">
        <v>33485639</v>
      </c>
      <c r="E126" s="53" t="s">
        <v>24</v>
      </c>
      <c r="F126" s="54">
        <v>10.879</v>
      </c>
      <c r="G126" s="2" t="s">
        <v>642</v>
      </c>
      <c r="H126" s="2" t="s">
        <v>643</v>
      </c>
    </row>
    <row r="127" spans="1:8" s="69" customFormat="1" x14ac:dyDescent="0.2">
      <c r="A127" s="46">
        <v>6</v>
      </c>
      <c r="B127" s="48" t="s">
        <v>207</v>
      </c>
      <c r="C127" s="64" t="s">
        <v>24</v>
      </c>
      <c r="D127" s="64" t="s">
        <v>24</v>
      </c>
      <c r="E127" s="64" t="s">
        <v>24</v>
      </c>
      <c r="F127" s="54">
        <v>44.591999999999999</v>
      </c>
      <c r="G127" s="4" t="s">
        <v>208</v>
      </c>
      <c r="H127" s="4" t="s">
        <v>209</v>
      </c>
    </row>
    <row r="128" spans="1:8" s="69" customFormat="1" x14ac:dyDescent="0.2">
      <c r="A128" s="46">
        <v>6</v>
      </c>
      <c r="B128" s="48" t="s">
        <v>524</v>
      </c>
      <c r="C128" s="64" t="s">
        <v>530</v>
      </c>
      <c r="D128" s="53">
        <v>82871507</v>
      </c>
      <c r="E128" s="53">
        <v>82870178</v>
      </c>
      <c r="F128" s="54">
        <v>49.561999999999998</v>
      </c>
      <c r="G128" s="3" t="s">
        <v>696</v>
      </c>
      <c r="H128" s="3" t="s">
        <v>697</v>
      </c>
    </row>
    <row r="129" spans="1:8" s="69" customFormat="1" x14ac:dyDescent="0.2">
      <c r="A129" s="46">
        <v>6</v>
      </c>
      <c r="B129" s="48" t="s">
        <v>210</v>
      </c>
      <c r="C129" s="64" t="s">
        <v>24</v>
      </c>
      <c r="D129" s="53">
        <v>102431896</v>
      </c>
      <c r="E129" s="53" t="s">
        <v>24</v>
      </c>
      <c r="F129" s="54">
        <v>55.802999999999997</v>
      </c>
      <c r="G129" s="4" t="s">
        <v>211</v>
      </c>
      <c r="H129" s="4" t="s">
        <v>212</v>
      </c>
    </row>
    <row r="130" spans="1:8" s="69" customFormat="1" x14ac:dyDescent="0.2">
      <c r="A130" s="46">
        <v>6</v>
      </c>
      <c r="B130" s="48" t="s">
        <v>525</v>
      </c>
      <c r="C130" s="64" t="s">
        <v>531</v>
      </c>
      <c r="D130" s="53">
        <v>131468919</v>
      </c>
      <c r="E130" s="53">
        <v>131470151</v>
      </c>
      <c r="F130" s="54">
        <v>65.379000000000005</v>
      </c>
      <c r="G130" s="3" t="s">
        <v>698</v>
      </c>
      <c r="H130" s="3" t="s">
        <v>699</v>
      </c>
    </row>
    <row r="131" spans="1:8" s="69" customFormat="1" x14ac:dyDescent="0.2">
      <c r="A131" s="46">
        <v>6</v>
      </c>
      <c r="B131" s="48" t="s">
        <v>526</v>
      </c>
      <c r="C131" s="64" t="s">
        <v>24</v>
      </c>
      <c r="D131" s="53">
        <v>133660298</v>
      </c>
      <c r="E131" s="53" t="s">
        <v>24</v>
      </c>
      <c r="F131" s="54">
        <v>67.552000000000007</v>
      </c>
      <c r="G131" s="2" t="s">
        <v>644</v>
      </c>
      <c r="H131" s="2" t="s">
        <v>645</v>
      </c>
    </row>
    <row r="132" spans="1:8" s="69" customFormat="1" x14ac:dyDescent="0.2">
      <c r="A132" s="46">
        <v>6</v>
      </c>
      <c r="B132" s="48" t="s">
        <v>213</v>
      </c>
      <c r="C132" s="64" t="s">
        <v>24</v>
      </c>
      <c r="D132" s="64" t="s">
        <v>24</v>
      </c>
      <c r="E132" s="64" t="s">
        <v>24</v>
      </c>
      <c r="F132" s="54">
        <v>72.497</v>
      </c>
      <c r="G132" s="4" t="s">
        <v>214</v>
      </c>
      <c r="H132" s="4" t="s">
        <v>215</v>
      </c>
    </row>
    <row r="133" spans="1:8" s="69" customFormat="1" x14ac:dyDescent="0.2">
      <c r="A133" s="46">
        <v>6</v>
      </c>
      <c r="B133" s="48" t="s">
        <v>216</v>
      </c>
      <c r="C133" s="64" t="s">
        <v>24</v>
      </c>
      <c r="D133" s="53">
        <v>156663748</v>
      </c>
      <c r="E133" s="53" t="s">
        <v>24</v>
      </c>
      <c r="F133" s="54">
        <v>77.856999999999999</v>
      </c>
      <c r="G133" s="2" t="s">
        <v>217</v>
      </c>
      <c r="H133" s="2" t="s">
        <v>218</v>
      </c>
    </row>
    <row r="134" spans="1:8" s="69" customFormat="1" x14ac:dyDescent="0.2">
      <c r="A134" s="46">
        <v>6</v>
      </c>
      <c r="B134" s="48" t="s">
        <v>527</v>
      </c>
      <c r="C134" s="64" t="s">
        <v>24</v>
      </c>
      <c r="D134" s="53">
        <v>162411310</v>
      </c>
      <c r="E134" s="53" t="s">
        <v>24</v>
      </c>
      <c r="F134" s="54">
        <v>84.073999999999998</v>
      </c>
      <c r="G134" s="2" t="s">
        <v>646</v>
      </c>
      <c r="H134" s="2" t="s">
        <v>647</v>
      </c>
    </row>
    <row r="135" spans="1:8" s="69" customFormat="1" x14ac:dyDescent="0.2">
      <c r="A135" s="46">
        <v>6</v>
      </c>
      <c r="B135" s="48" t="s">
        <v>219</v>
      </c>
      <c r="C135" s="64" t="s">
        <v>24</v>
      </c>
      <c r="D135" s="53">
        <v>165308452</v>
      </c>
      <c r="E135" s="53" t="s">
        <v>24</v>
      </c>
      <c r="F135" s="54">
        <v>85.2</v>
      </c>
      <c r="G135" s="4" t="s">
        <v>220</v>
      </c>
      <c r="H135" s="4" t="s">
        <v>221</v>
      </c>
    </row>
    <row r="136" spans="1:8" s="69" customFormat="1" x14ac:dyDescent="0.2">
      <c r="A136" s="46">
        <v>6</v>
      </c>
      <c r="B136" s="48" t="s">
        <v>528</v>
      </c>
      <c r="C136" s="64" t="s">
        <v>532</v>
      </c>
      <c r="D136" s="53">
        <v>173891818</v>
      </c>
      <c r="E136" s="53">
        <v>173883910</v>
      </c>
      <c r="F136" s="54">
        <v>89.2</v>
      </c>
      <c r="G136" s="3" t="s">
        <v>700</v>
      </c>
      <c r="H136" s="3" t="s">
        <v>701</v>
      </c>
    </row>
    <row r="137" spans="1:8" s="63" customFormat="1" ht="13.5" thickBot="1" x14ac:dyDescent="0.25">
      <c r="A137" s="58">
        <v>6</v>
      </c>
      <c r="B137" s="63" t="s">
        <v>529</v>
      </c>
      <c r="C137" s="58" t="s">
        <v>533</v>
      </c>
      <c r="D137" s="61">
        <v>184376036</v>
      </c>
      <c r="E137" s="61">
        <v>184375011</v>
      </c>
      <c r="F137" s="62">
        <v>96.870999999999995</v>
      </c>
      <c r="G137" s="9" t="s">
        <v>702</v>
      </c>
      <c r="H137" s="9" t="s">
        <v>703</v>
      </c>
    </row>
    <row r="138" spans="1:8" s="69" customFormat="1" x14ac:dyDescent="0.2">
      <c r="A138" s="46">
        <v>7</v>
      </c>
      <c r="B138" s="48" t="s">
        <v>534</v>
      </c>
      <c r="C138" s="69" t="s">
        <v>24</v>
      </c>
      <c r="D138" s="72" t="s">
        <v>24</v>
      </c>
      <c r="E138" s="72" t="s">
        <v>24</v>
      </c>
      <c r="F138" s="73">
        <v>1.522</v>
      </c>
      <c r="G138" s="65" t="s">
        <v>704</v>
      </c>
      <c r="H138" s="65" t="s">
        <v>705</v>
      </c>
    </row>
    <row r="139" spans="1:8" s="69" customFormat="1" x14ac:dyDescent="0.2">
      <c r="A139" s="46">
        <v>7</v>
      </c>
      <c r="B139" s="48" t="s">
        <v>222</v>
      </c>
      <c r="C139" s="64" t="s">
        <v>260</v>
      </c>
      <c r="D139" s="53">
        <v>18609801</v>
      </c>
      <c r="E139" s="53">
        <v>18610241</v>
      </c>
      <c r="F139" s="73">
        <v>7.5759999999999996</v>
      </c>
      <c r="G139" s="65" t="s">
        <v>223</v>
      </c>
      <c r="H139" s="65" t="s">
        <v>224</v>
      </c>
    </row>
    <row r="140" spans="1:8" s="69" customFormat="1" x14ac:dyDescent="0.2">
      <c r="A140" s="46">
        <v>7</v>
      </c>
      <c r="B140" s="48" t="s">
        <v>535</v>
      </c>
      <c r="C140" s="64" t="s">
        <v>548</v>
      </c>
      <c r="D140" s="53">
        <v>66012876</v>
      </c>
      <c r="E140" s="53">
        <v>66012365</v>
      </c>
      <c r="F140" s="73">
        <v>27.635000000000002</v>
      </c>
      <c r="G140" s="2" t="s">
        <v>648</v>
      </c>
      <c r="H140" s="2" t="s">
        <v>649</v>
      </c>
    </row>
    <row r="141" spans="1:8" s="69" customFormat="1" x14ac:dyDescent="0.2">
      <c r="A141" s="46">
        <v>7</v>
      </c>
      <c r="B141" s="48" t="s">
        <v>536</v>
      </c>
      <c r="C141" s="64" t="s">
        <v>549</v>
      </c>
      <c r="D141" s="53">
        <v>71028964</v>
      </c>
      <c r="E141" s="53">
        <v>71027282</v>
      </c>
      <c r="F141" s="73">
        <v>33.161000000000001</v>
      </c>
      <c r="G141" s="48" t="s">
        <v>706</v>
      </c>
      <c r="H141" s="48" t="s">
        <v>707</v>
      </c>
    </row>
    <row r="142" spans="1:8" s="69" customFormat="1" x14ac:dyDescent="0.2">
      <c r="A142" s="46">
        <v>7</v>
      </c>
      <c r="B142" s="48" t="s">
        <v>66</v>
      </c>
      <c r="C142" s="74" t="s">
        <v>24</v>
      </c>
      <c r="D142" s="53">
        <v>131469004</v>
      </c>
      <c r="E142" s="75" t="s">
        <v>24</v>
      </c>
      <c r="F142" s="73">
        <v>55.152999999999999</v>
      </c>
      <c r="G142" s="2" t="s">
        <v>650</v>
      </c>
      <c r="H142" s="2" t="s">
        <v>651</v>
      </c>
    </row>
    <row r="143" spans="1:8" s="69" customFormat="1" x14ac:dyDescent="0.2">
      <c r="A143" s="46">
        <v>7</v>
      </c>
      <c r="B143" s="48" t="s">
        <v>537</v>
      </c>
      <c r="C143" s="74" t="s">
        <v>24</v>
      </c>
      <c r="D143" s="75" t="s">
        <v>24</v>
      </c>
      <c r="E143" s="75" t="s">
        <v>24</v>
      </c>
      <c r="F143" s="73">
        <v>58.371000000000002</v>
      </c>
      <c r="G143" s="2" t="s">
        <v>652</v>
      </c>
      <c r="H143" s="2" t="s">
        <v>653</v>
      </c>
    </row>
    <row r="144" spans="1:8" s="69" customFormat="1" x14ac:dyDescent="0.2">
      <c r="A144" s="46">
        <v>7</v>
      </c>
      <c r="B144" s="48" t="s">
        <v>538</v>
      </c>
      <c r="C144" s="64" t="s">
        <v>550</v>
      </c>
      <c r="D144" s="53">
        <v>139543256</v>
      </c>
      <c r="E144" s="53">
        <v>139542265</v>
      </c>
      <c r="F144" s="73">
        <v>58.7</v>
      </c>
      <c r="G144" s="48" t="s">
        <v>708</v>
      </c>
      <c r="H144" s="48" t="s">
        <v>709</v>
      </c>
    </row>
    <row r="145" spans="1:9" s="69" customFormat="1" x14ac:dyDescent="0.2">
      <c r="A145" s="46">
        <v>7</v>
      </c>
      <c r="B145" s="48" t="s">
        <v>539</v>
      </c>
      <c r="C145" s="74" t="s">
        <v>24</v>
      </c>
      <c r="D145" s="53">
        <v>144501649</v>
      </c>
      <c r="E145" s="75" t="s">
        <v>24</v>
      </c>
      <c r="F145" s="73">
        <v>58.939</v>
      </c>
      <c r="G145" s="2" t="s">
        <v>654</v>
      </c>
      <c r="H145" s="2" t="s">
        <v>655</v>
      </c>
    </row>
    <row r="146" spans="1:9" s="69" customFormat="1" x14ac:dyDescent="0.2">
      <c r="A146" s="46">
        <v>7</v>
      </c>
      <c r="B146" s="48" t="s">
        <v>225</v>
      </c>
      <c r="C146" s="64" t="s">
        <v>261</v>
      </c>
      <c r="D146" s="53">
        <v>147804409</v>
      </c>
      <c r="E146" s="53">
        <v>147803878</v>
      </c>
      <c r="F146" s="73">
        <v>59.753</v>
      </c>
      <c r="G146" s="2" t="s">
        <v>226</v>
      </c>
      <c r="H146" s="2" t="s">
        <v>227</v>
      </c>
    </row>
    <row r="147" spans="1:9" s="69" customFormat="1" x14ac:dyDescent="0.2">
      <c r="A147" s="46">
        <v>7</v>
      </c>
      <c r="B147" s="48" t="s">
        <v>540</v>
      </c>
      <c r="C147" s="74" t="s">
        <v>24</v>
      </c>
      <c r="D147" s="53">
        <v>150338441</v>
      </c>
      <c r="E147" s="75" t="s">
        <v>24</v>
      </c>
      <c r="F147" s="73">
        <v>60.134999999999998</v>
      </c>
      <c r="G147" s="2" t="s">
        <v>656</v>
      </c>
      <c r="H147" s="2" t="s">
        <v>657</v>
      </c>
    </row>
    <row r="148" spans="1:9" s="69" customFormat="1" x14ac:dyDescent="0.2">
      <c r="A148" s="46">
        <v>7</v>
      </c>
      <c r="B148" s="48" t="s">
        <v>712</v>
      </c>
      <c r="C148" s="74" t="s">
        <v>24</v>
      </c>
      <c r="D148" s="75" t="s">
        <v>24</v>
      </c>
      <c r="E148" s="75" t="s">
        <v>24</v>
      </c>
      <c r="F148" s="73">
        <v>60.137999999999998</v>
      </c>
      <c r="G148" s="65" t="s">
        <v>710</v>
      </c>
      <c r="H148" s="65" t="s">
        <v>711</v>
      </c>
    </row>
    <row r="149" spans="1:9" s="69" customFormat="1" x14ac:dyDescent="0.2">
      <c r="A149" s="46">
        <v>7</v>
      </c>
      <c r="B149" s="48" t="s">
        <v>715</v>
      </c>
      <c r="C149" s="74" t="s">
        <v>24</v>
      </c>
      <c r="D149" s="75" t="s">
        <v>24</v>
      </c>
      <c r="E149" s="75" t="s">
        <v>24</v>
      </c>
      <c r="F149" s="73">
        <v>61.015999999999998</v>
      </c>
      <c r="G149" s="65" t="s">
        <v>713</v>
      </c>
      <c r="H149" s="65" t="s">
        <v>714</v>
      </c>
    </row>
    <row r="150" spans="1:9" s="69" customFormat="1" x14ac:dyDescent="0.2">
      <c r="A150" s="46">
        <v>7</v>
      </c>
      <c r="B150" s="48" t="s">
        <v>541</v>
      </c>
      <c r="C150" s="64" t="s">
        <v>551</v>
      </c>
      <c r="D150" s="53">
        <v>158804554</v>
      </c>
      <c r="E150" s="53">
        <v>158801703</v>
      </c>
      <c r="F150" s="73">
        <v>65.599999999999994</v>
      </c>
      <c r="G150" s="48" t="s">
        <v>716</v>
      </c>
      <c r="H150" s="48" t="s">
        <v>717</v>
      </c>
    </row>
    <row r="151" spans="1:9" s="69" customFormat="1" x14ac:dyDescent="0.2">
      <c r="A151" s="46">
        <v>7</v>
      </c>
      <c r="B151" s="48" t="s">
        <v>542</v>
      </c>
      <c r="C151" s="64" t="s">
        <v>552</v>
      </c>
      <c r="D151" s="53">
        <v>159067516</v>
      </c>
      <c r="E151" s="53">
        <v>159067279</v>
      </c>
      <c r="F151" s="73">
        <v>66.099999999999994</v>
      </c>
      <c r="G151" s="65" t="s">
        <v>719</v>
      </c>
      <c r="H151" s="65" t="s">
        <v>720</v>
      </c>
      <c r="I151" s="7" t="s">
        <v>718</v>
      </c>
    </row>
    <row r="152" spans="1:9" s="69" customFormat="1" x14ac:dyDescent="0.2">
      <c r="A152" s="46">
        <v>7</v>
      </c>
      <c r="B152" s="48" t="s">
        <v>543</v>
      </c>
      <c r="C152" s="64" t="s">
        <v>553</v>
      </c>
      <c r="D152" s="53">
        <v>159933739</v>
      </c>
      <c r="E152" s="53">
        <v>159934874</v>
      </c>
      <c r="F152" s="73">
        <v>67.933000000000007</v>
      </c>
      <c r="G152" s="69" t="s">
        <v>721</v>
      </c>
      <c r="H152" s="69" t="s">
        <v>722</v>
      </c>
    </row>
    <row r="153" spans="1:9" s="69" customFormat="1" x14ac:dyDescent="0.2">
      <c r="A153" s="46">
        <v>7</v>
      </c>
      <c r="B153" s="48" t="s">
        <v>544</v>
      </c>
      <c r="C153" s="64" t="s">
        <v>554</v>
      </c>
      <c r="D153" s="53">
        <v>167236681</v>
      </c>
      <c r="E153" s="53">
        <v>167239622</v>
      </c>
      <c r="F153" s="74">
        <v>71.400000000000006</v>
      </c>
      <c r="G153" s="48" t="s">
        <v>723</v>
      </c>
      <c r="H153" s="48" t="s">
        <v>724</v>
      </c>
    </row>
    <row r="154" spans="1:9" s="69" customFormat="1" x14ac:dyDescent="0.2">
      <c r="A154" s="46">
        <v>7</v>
      </c>
      <c r="B154" s="48" t="s">
        <v>545</v>
      </c>
      <c r="C154" s="74" t="s">
        <v>24</v>
      </c>
      <c r="D154" s="53">
        <v>177590635</v>
      </c>
      <c r="E154" s="75" t="s">
        <v>24</v>
      </c>
      <c r="F154" s="73">
        <v>77.772999999999996</v>
      </c>
      <c r="G154" s="2" t="s">
        <v>658</v>
      </c>
      <c r="H154" s="2" t="s">
        <v>659</v>
      </c>
    </row>
    <row r="155" spans="1:9" s="69" customFormat="1" x14ac:dyDescent="0.2">
      <c r="A155" s="46">
        <v>7</v>
      </c>
      <c r="B155" s="48" t="s">
        <v>546</v>
      </c>
      <c r="C155" s="74" t="s">
        <v>24</v>
      </c>
      <c r="D155" s="53">
        <v>179153369</v>
      </c>
      <c r="E155" s="75" t="s">
        <v>24</v>
      </c>
      <c r="F155" s="73">
        <v>79.16</v>
      </c>
      <c r="G155" s="2" t="s">
        <v>660</v>
      </c>
      <c r="H155" s="2" t="s">
        <v>661</v>
      </c>
    </row>
    <row r="156" spans="1:9" s="69" customFormat="1" ht="25.5" x14ac:dyDescent="0.2">
      <c r="A156" s="46">
        <v>7</v>
      </c>
      <c r="B156" s="48" t="s">
        <v>61</v>
      </c>
      <c r="C156" s="64" t="s">
        <v>557</v>
      </c>
      <c r="D156" s="53">
        <v>182522933</v>
      </c>
      <c r="E156" s="53">
        <v>182523139</v>
      </c>
      <c r="F156" s="73">
        <v>80.543000000000006</v>
      </c>
      <c r="G156" s="70" t="s">
        <v>725</v>
      </c>
      <c r="H156" s="70" t="s">
        <v>726</v>
      </c>
    </row>
    <row r="157" spans="1:9" s="69" customFormat="1" x14ac:dyDescent="0.2">
      <c r="A157" s="46">
        <v>7</v>
      </c>
      <c r="B157" s="48" t="s">
        <v>228</v>
      </c>
      <c r="C157" s="64" t="s">
        <v>555</v>
      </c>
      <c r="D157" s="53">
        <v>190810222</v>
      </c>
      <c r="E157" s="53">
        <v>190810802</v>
      </c>
      <c r="F157" s="73">
        <v>83.072999999999993</v>
      </c>
      <c r="G157" s="2" t="s">
        <v>229</v>
      </c>
      <c r="H157" s="2" t="s">
        <v>230</v>
      </c>
    </row>
    <row r="158" spans="1:9" s="63" customFormat="1" ht="13.5" thickBot="1" x14ac:dyDescent="0.25">
      <c r="A158" s="58">
        <v>7</v>
      </c>
      <c r="B158" s="63" t="s">
        <v>547</v>
      </c>
      <c r="C158" s="58" t="s">
        <v>556</v>
      </c>
      <c r="D158" s="61">
        <v>191924330</v>
      </c>
      <c r="E158" s="61">
        <v>191921936</v>
      </c>
      <c r="F158" s="76">
        <v>84.2</v>
      </c>
      <c r="G158" s="9" t="s">
        <v>727</v>
      </c>
      <c r="H158" s="9" t="s">
        <v>728</v>
      </c>
    </row>
    <row r="159" spans="1:9" s="69" customFormat="1" x14ac:dyDescent="0.2">
      <c r="A159" s="46">
        <v>8</v>
      </c>
      <c r="B159" s="48" t="s">
        <v>35</v>
      </c>
      <c r="C159" s="74" t="s">
        <v>583</v>
      </c>
      <c r="D159" s="53">
        <v>220068</v>
      </c>
      <c r="E159" s="75">
        <v>218857</v>
      </c>
      <c r="F159" s="73">
        <v>0</v>
      </c>
      <c r="G159" s="3" t="s">
        <v>729</v>
      </c>
      <c r="H159" s="3" t="s">
        <v>730</v>
      </c>
    </row>
    <row r="160" spans="1:9" s="69" customFormat="1" x14ac:dyDescent="0.2">
      <c r="A160" s="46">
        <v>8</v>
      </c>
      <c r="B160" s="48" t="s">
        <v>36</v>
      </c>
      <c r="C160" s="74" t="s">
        <v>24</v>
      </c>
      <c r="D160" s="53">
        <v>5282245</v>
      </c>
      <c r="E160" s="75" t="s">
        <v>24</v>
      </c>
      <c r="F160" s="73">
        <v>4.6630000000000003</v>
      </c>
      <c r="G160" s="2" t="s">
        <v>662</v>
      </c>
      <c r="H160" s="2" t="s">
        <v>663</v>
      </c>
    </row>
    <row r="161" spans="1:9" s="69" customFormat="1" x14ac:dyDescent="0.2">
      <c r="A161" s="46">
        <v>8</v>
      </c>
      <c r="B161" s="48" t="s">
        <v>37</v>
      </c>
      <c r="C161" s="74" t="s">
        <v>262</v>
      </c>
      <c r="D161" s="53">
        <v>6621520</v>
      </c>
      <c r="E161" s="75" t="s">
        <v>24</v>
      </c>
      <c r="F161" s="73">
        <v>5.0999999999999996</v>
      </c>
      <c r="G161" s="4" t="s">
        <v>231</v>
      </c>
      <c r="H161" s="4" t="s">
        <v>232</v>
      </c>
    </row>
    <row r="162" spans="1:9" s="69" customFormat="1" x14ac:dyDescent="0.2">
      <c r="A162" s="46">
        <v>8</v>
      </c>
      <c r="B162" s="48" t="s">
        <v>558</v>
      </c>
      <c r="C162" s="74" t="s">
        <v>24</v>
      </c>
      <c r="D162" s="53">
        <v>23373057</v>
      </c>
      <c r="E162" s="75" t="s">
        <v>24</v>
      </c>
      <c r="F162" s="73">
        <v>13.5</v>
      </c>
      <c r="G162" s="2" t="s">
        <v>664</v>
      </c>
      <c r="H162" s="2" t="s">
        <v>665</v>
      </c>
    </row>
    <row r="163" spans="1:9" s="69" customFormat="1" x14ac:dyDescent="0.2">
      <c r="A163" s="46">
        <v>8</v>
      </c>
      <c r="B163" s="48" t="s">
        <v>559</v>
      </c>
      <c r="C163" s="74" t="s">
        <v>24</v>
      </c>
      <c r="D163" s="53">
        <v>23376591</v>
      </c>
      <c r="E163" s="75" t="s">
        <v>24</v>
      </c>
      <c r="F163" s="73">
        <v>13.5</v>
      </c>
      <c r="G163" s="2" t="s">
        <v>666</v>
      </c>
      <c r="H163" s="2" t="s">
        <v>667</v>
      </c>
    </row>
    <row r="164" spans="1:9" s="69" customFormat="1" x14ac:dyDescent="0.2">
      <c r="A164" s="46">
        <v>8</v>
      </c>
      <c r="B164" s="48" t="s">
        <v>560</v>
      </c>
      <c r="C164" s="74" t="s">
        <v>24</v>
      </c>
      <c r="D164" s="75" t="s">
        <v>24</v>
      </c>
      <c r="E164" s="75" t="s">
        <v>24</v>
      </c>
      <c r="F164" s="73">
        <v>17.190999999999999</v>
      </c>
      <c r="G164" s="2" t="s">
        <v>668</v>
      </c>
      <c r="H164" s="2" t="s">
        <v>669</v>
      </c>
    </row>
    <row r="165" spans="1:9" s="69" customFormat="1" x14ac:dyDescent="0.2">
      <c r="A165" s="46">
        <v>8</v>
      </c>
      <c r="B165" s="48" t="s">
        <v>561</v>
      </c>
      <c r="C165" s="74" t="s">
        <v>24</v>
      </c>
      <c r="D165" s="75" t="s">
        <v>24</v>
      </c>
      <c r="E165" s="75" t="s">
        <v>24</v>
      </c>
      <c r="F165" s="73">
        <v>19.777000000000001</v>
      </c>
      <c r="G165" s="2" t="s">
        <v>670</v>
      </c>
      <c r="H165" s="2" t="s">
        <v>671</v>
      </c>
    </row>
    <row r="166" spans="1:9" s="69" customFormat="1" x14ac:dyDescent="0.2">
      <c r="A166" s="46">
        <v>8</v>
      </c>
      <c r="B166" s="48" t="s">
        <v>562</v>
      </c>
      <c r="C166" s="74" t="s">
        <v>24</v>
      </c>
      <c r="D166" s="53">
        <v>52638530</v>
      </c>
      <c r="E166" s="75" t="s">
        <v>24</v>
      </c>
      <c r="F166" s="73">
        <v>30</v>
      </c>
      <c r="G166" s="65" t="s">
        <v>731</v>
      </c>
      <c r="H166" s="65" t="s">
        <v>732</v>
      </c>
    </row>
    <row r="167" spans="1:9" s="69" customFormat="1" x14ac:dyDescent="0.2">
      <c r="A167" s="46">
        <v>8</v>
      </c>
      <c r="B167" s="48" t="s">
        <v>233</v>
      </c>
      <c r="C167" s="74" t="s">
        <v>24</v>
      </c>
      <c r="D167" s="75" t="s">
        <v>24</v>
      </c>
      <c r="E167" s="75" t="s">
        <v>24</v>
      </c>
      <c r="F167" s="73">
        <v>30.571999999999999</v>
      </c>
      <c r="G167" s="4" t="s">
        <v>234</v>
      </c>
      <c r="H167" s="4" t="s">
        <v>235</v>
      </c>
    </row>
    <row r="168" spans="1:9" s="69" customFormat="1" x14ac:dyDescent="0.2">
      <c r="A168" s="46">
        <v>8</v>
      </c>
      <c r="B168" s="48" t="s">
        <v>563</v>
      </c>
      <c r="C168" s="74" t="s">
        <v>24</v>
      </c>
      <c r="D168" s="75" t="s">
        <v>24</v>
      </c>
      <c r="E168" s="75" t="s">
        <v>24</v>
      </c>
      <c r="F168" s="73">
        <v>30.760999999999999</v>
      </c>
      <c r="G168" s="65" t="s">
        <v>734</v>
      </c>
      <c r="H168" s="66" t="s">
        <v>735</v>
      </c>
      <c r="I168" s="7" t="s">
        <v>733</v>
      </c>
    </row>
    <row r="169" spans="1:9" s="69" customFormat="1" x14ac:dyDescent="0.2">
      <c r="A169" s="46">
        <v>8</v>
      </c>
      <c r="B169" s="48" t="s">
        <v>564</v>
      </c>
      <c r="C169" s="74" t="s">
        <v>24</v>
      </c>
      <c r="D169" s="53">
        <v>75678960</v>
      </c>
      <c r="E169" s="75" t="s">
        <v>24</v>
      </c>
      <c r="F169" s="73">
        <v>36.901000000000003</v>
      </c>
      <c r="G169" s="2" t="s">
        <v>672</v>
      </c>
      <c r="H169" s="2" t="s">
        <v>673</v>
      </c>
    </row>
    <row r="170" spans="1:9" s="69" customFormat="1" x14ac:dyDescent="0.2">
      <c r="A170" s="46">
        <v>8</v>
      </c>
      <c r="B170" s="48" t="s">
        <v>565</v>
      </c>
      <c r="C170" s="74" t="s">
        <v>24</v>
      </c>
      <c r="D170" s="53">
        <v>94948854</v>
      </c>
      <c r="E170" s="75" t="s">
        <v>24</v>
      </c>
      <c r="F170" s="73">
        <v>38.200000000000003</v>
      </c>
      <c r="G170" s="2" t="s">
        <v>674</v>
      </c>
      <c r="H170" s="2" t="s">
        <v>675</v>
      </c>
    </row>
    <row r="171" spans="1:9" s="69" customFormat="1" x14ac:dyDescent="0.2">
      <c r="A171" s="46">
        <v>8</v>
      </c>
      <c r="B171" s="48" t="s">
        <v>39</v>
      </c>
      <c r="C171" s="74" t="s">
        <v>24</v>
      </c>
      <c r="D171" s="53">
        <v>109355764</v>
      </c>
      <c r="E171" s="75" t="s">
        <v>24</v>
      </c>
      <c r="F171" s="73">
        <v>38.4</v>
      </c>
      <c r="G171" s="4" t="s">
        <v>236</v>
      </c>
      <c r="H171" s="4" t="s">
        <v>237</v>
      </c>
    </row>
    <row r="172" spans="1:9" s="69" customFormat="1" x14ac:dyDescent="0.2">
      <c r="A172" s="46">
        <v>8</v>
      </c>
      <c r="B172" s="48" t="s">
        <v>566</v>
      </c>
      <c r="C172" s="74" t="s">
        <v>24</v>
      </c>
      <c r="D172" s="53">
        <v>145311286</v>
      </c>
      <c r="E172" s="75" t="s">
        <v>24</v>
      </c>
      <c r="F172" s="73">
        <v>40.4</v>
      </c>
      <c r="G172" s="2" t="s">
        <v>676</v>
      </c>
      <c r="H172" s="2" t="s">
        <v>677</v>
      </c>
    </row>
    <row r="173" spans="1:9" s="69" customFormat="1" ht="14.25" x14ac:dyDescent="0.2">
      <c r="A173" s="46">
        <v>8</v>
      </c>
      <c r="B173" s="48" t="s">
        <v>1447</v>
      </c>
      <c r="C173" s="74" t="s">
        <v>24</v>
      </c>
      <c r="D173" s="75" t="s">
        <v>24</v>
      </c>
      <c r="E173" s="75" t="s">
        <v>24</v>
      </c>
      <c r="F173" s="73">
        <v>42.322000000000003</v>
      </c>
      <c r="G173" s="48" t="s">
        <v>24</v>
      </c>
      <c r="H173" s="48" t="s">
        <v>24</v>
      </c>
    </row>
    <row r="174" spans="1:9" s="69" customFormat="1" x14ac:dyDescent="0.2">
      <c r="A174" s="46">
        <v>8</v>
      </c>
      <c r="B174" s="48" t="s">
        <v>567</v>
      </c>
      <c r="C174" s="74" t="s">
        <v>24</v>
      </c>
      <c r="D174" s="53">
        <v>171904568</v>
      </c>
      <c r="E174" s="75" t="s">
        <v>24</v>
      </c>
      <c r="F174" s="73">
        <v>44.5</v>
      </c>
      <c r="G174" s="2" t="s">
        <v>678</v>
      </c>
      <c r="H174" s="2" t="s">
        <v>679</v>
      </c>
    </row>
    <row r="175" spans="1:9" s="69" customFormat="1" x14ac:dyDescent="0.2">
      <c r="A175" s="46">
        <v>8</v>
      </c>
      <c r="B175" s="48" t="s">
        <v>568</v>
      </c>
      <c r="C175" s="74" t="s">
        <v>24</v>
      </c>
      <c r="D175" s="75" t="s">
        <v>24</v>
      </c>
      <c r="E175" s="75" t="s">
        <v>24</v>
      </c>
      <c r="F175" s="73">
        <v>48.414000000000001</v>
      </c>
      <c r="G175" s="65" t="s">
        <v>736</v>
      </c>
      <c r="H175" s="66" t="s">
        <v>737</v>
      </c>
      <c r="I175" s="7" t="s">
        <v>733</v>
      </c>
    </row>
    <row r="176" spans="1:9" s="69" customFormat="1" x14ac:dyDescent="0.2">
      <c r="A176" s="46">
        <v>8</v>
      </c>
      <c r="B176" s="48" t="s">
        <v>569</v>
      </c>
      <c r="C176" s="74" t="s">
        <v>584</v>
      </c>
      <c r="D176" s="53">
        <v>181776640</v>
      </c>
      <c r="E176" s="75">
        <v>181774047</v>
      </c>
      <c r="F176" s="73">
        <v>49.085999999999999</v>
      </c>
      <c r="G176" s="65" t="s">
        <v>738</v>
      </c>
      <c r="H176" s="65" t="s">
        <v>739</v>
      </c>
    </row>
    <row r="177" spans="1:9" s="69" customFormat="1" x14ac:dyDescent="0.2">
      <c r="A177" s="46">
        <v>8</v>
      </c>
      <c r="B177" s="48" t="s">
        <v>570</v>
      </c>
      <c r="C177" s="74" t="s">
        <v>585</v>
      </c>
      <c r="D177" s="53">
        <v>183325230</v>
      </c>
      <c r="E177" s="75">
        <v>183328455</v>
      </c>
      <c r="F177" s="73">
        <v>50.914999999999999</v>
      </c>
      <c r="G177" s="65" t="s">
        <v>740</v>
      </c>
      <c r="H177" s="65" t="s">
        <v>741</v>
      </c>
    </row>
    <row r="178" spans="1:9" s="69" customFormat="1" x14ac:dyDescent="0.2">
      <c r="A178" s="46">
        <v>8</v>
      </c>
      <c r="B178" s="48" t="s">
        <v>571</v>
      </c>
      <c r="C178" s="74" t="s">
        <v>586</v>
      </c>
      <c r="D178" s="53">
        <v>183836012</v>
      </c>
      <c r="E178" s="75">
        <v>183836599</v>
      </c>
      <c r="F178" s="73">
        <v>51.722000000000001</v>
      </c>
      <c r="G178" s="65" t="s">
        <v>742</v>
      </c>
      <c r="H178" s="65" t="s">
        <v>743</v>
      </c>
    </row>
    <row r="179" spans="1:9" s="69" customFormat="1" x14ac:dyDescent="0.2">
      <c r="A179" s="46">
        <v>8</v>
      </c>
      <c r="B179" s="48" t="s">
        <v>238</v>
      </c>
      <c r="C179" s="74" t="s">
        <v>263</v>
      </c>
      <c r="D179" s="53">
        <v>184499445</v>
      </c>
      <c r="E179" s="75">
        <v>184502666</v>
      </c>
      <c r="F179" s="73">
        <v>53.835000000000001</v>
      </c>
      <c r="G179" s="4" t="s">
        <v>239</v>
      </c>
      <c r="H179" s="4" t="s">
        <v>240</v>
      </c>
    </row>
    <row r="180" spans="1:9" s="69" customFormat="1" x14ac:dyDescent="0.2">
      <c r="A180" s="46">
        <v>8</v>
      </c>
      <c r="B180" s="48" t="s">
        <v>572</v>
      </c>
      <c r="C180" s="74" t="s">
        <v>24</v>
      </c>
      <c r="D180" s="75" t="s">
        <v>24</v>
      </c>
      <c r="E180" s="75" t="s">
        <v>24</v>
      </c>
      <c r="F180" s="73">
        <v>54.185000000000002</v>
      </c>
      <c r="G180" s="65" t="s">
        <v>744</v>
      </c>
      <c r="H180" s="65" t="s">
        <v>745</v>
      </c>
    </row>
    <row r="181" spans="1:9" s="69" customFormat="1" x14ac:dyDescent="0.2">
      <c r="A181" s="46">
        <v>8</v>
      </c>
      <c r="B181" s="48" t="s">
        <v>573</v>
      </c>
      <c r="C181" s="74" t="s">
        <v>587</v>
      </c>
      <c r="D181" s="53">
        <v>186583977</v>
      </c>
      <c r="E181" s="75" t="s">
        <v>24</v>
      </c>
      <c r="F181" s="73">
        <v>55.49</v>
      </c>
      <c r="G181" s="66" t="s">
        <v>746</v>
      </c>
      <c r="H181" s="66" t="s">
        <v>747</v>
      </c>
    </row>
    <row r="182" spans="1:9" s="69" customFormat="1" x14ac:dyDescent="0.2">
      <c r="A182" s="46">
        <v>8</v>
      </c>
      <c r="B182" s="48" t="s">
        <v>574</v>
      </c>
      <c r="C182" s="74" t="s">
        <v>588</v>
      </c>
      <c r="D182" s="53">
        <v>187746204</v>
      </c>
      <c r="E182" s="75">
        <v>187745973</v>
      </c>
      <c r="F182" s="73">
        <v>56.136000000000003</v>
      </c>
      <c r="G182" s="65" t="s">
        <v>748</v>
      </c>
      <c r="H182" s="65" t="s">
        <v>749</v>
      </c>
    </row>
    <row r="183" spans="1:9" s="69" customFormat="1" x14ac:dyDescent="0.2">
      <c r="A183" s="46">
        <v>8</v>
      </c>
      <c r="B183" s="48" t="s">
        <v>575</v>
      </c>
      <c r="C183" s="74" t="s">
        <v>24</v>
      </c>
      <c r="D183" s="75" t="s">
        <v>24</v>
      </c>
      <c r="E183" s="75" t="s">
        <v>24</v>
      </c>
      <c r="F183" s="73">
        <v>57.085999999999999</v>
      </c>
      <c r="G183" s="65" t="s">
        <v>750</v>
      </c>
      <c r="H183" s="65" t="s">
        <v>751</v>
      </c>
    </row>
    <row r="184" spans="1:9" s="69" customFormat="1" x14ac:dyDescent="0.2">
      <c r="A184" s="46">
        <v>8</v>
      </c>
      <c r="B184" s="48" t="s">
        <v>576</v>
      </c>
      <c r="C184" s="74" t="s">
        <v>589</v>
      </c>
      <c r="D184" s="53">
        <v>189709211</v>
      </c>
      <c r="E184" s="75">
        <v>189708546</v>
      </c>
      <c r="F184" s="73">
        <v>57.478000000000002</v>
      </c>
      <c r="G184" s="47" t="s">
        <v>752</v>
      </c>
      <c r="H184" s="47" t="s">
        <v>753</v>
      </c>
    </row>
    <row r="185" spans="1:9" s="69" customFormat="1" x14ac:dyDescent="0.2">
      <c r="A185" s="46">
        <v>8</v>
      </c>
      <c r="B185" s="48" t="s">
        <v>577</v>
      </c>
      <c r="C185" s="74" t="s">
        <v>24</v>
      </c>
      <c r="D185" s="75" t="s">
        <v>24</v>
      </c>
      <c r="E185" s="75" t="s">
        <v>24</v>
      </c>
      <c r="F185" s="73">
        <v>58.03</v>
      </c>
      <c r="G185" s="2" t="s">
        <v>680</v>
      </c>
      <c r="H185" s="2" t="s">
        <v>681</v>
      </c>
    </row>
    <row r="186" spans="1:9" s="69" customFormat="1" x14ac:dyDescent="0.2">
      <c r="A186" s="46">
        <v>8</v>
      </c>
      <c r="B186" s="48" t="s">
        <v>578</v>
      </c>
      <c r="C186" s="74" t="s">
        <v>590</v>
      </c>
      <c r="D186" s="53">
        <v>189709211</v>
      </c>
      <c r="E186" s="75" t="s">
        <v>24</v>
      </c>
      <c r="F186" s="73">
        <v>58.198</v>
      </c>
      <c r="G186" s="66" t="s">
        <v>755</v>
      </c>
      <c r="H186" s="66" t="s">
        <v>756</v>
      </c>
      <c r="I186" s="7" t="s">
        <v>754</v>
      </c>
    </row>
    <row r="187" spans="1:9" s="69" customFormat="1" x14ac:dyDescent="0.2">
      <c r="A187" s="46">
        <v>8</v>
      </c>
      <c r="B187" s="48" t="s">
        <v>579</v>
      </c>
      <c r="C187" s="74" t="s">
        <v>24</v>
      </c>
      <c r="D187" s="75" t="s">
        <v>24</v>
      </c>
      <c r="E187" s="75" t="s">
        <v>24</v>
      </c>
      <c r="F187" s="73">
        <v>59.154000000000003</v>
      </c>
      <c r="G187" s="47" t="s">
        <v>757</v>
      </c>
      <c r="H187" s="47" t="s">
        <v>758</v>
      </c>
    </row>
    <row r="188" spans="1:9" s="69" customFormat="1" x14ac:dyDescent="0.2">
      <c r="A188" s="46">
        <v>8</v>
      </c>
      <c r="B188" s="48" t="s">
        <v>580</v>
      </c>
      <c r="C188" s="74" t="s">
        <v>24</v>
      </c>
      <c r="D188" s="53">
        <v>230468789</v>
      </c>
      <c r="E188" s="75" t="s">
        <v>24</v>
      </c>
      <c r="F188" s="73">
        <v>68.921999999999997</v>
      </c>
      <c r="G188" s="2" t="s">
        <v>682</v>
      </c>
      <c r="H188" s="2" t="s">
        <v>683</v>
      </c>
    </row>
    <row r="189" spans="1:9" s="69" customFormat="1" x14ac:dyDescent="0.2">
      <c r="A189" s="46">
        <v>8</v>
      </c>
      <c r="B189" s="48" t="s">
        <v>581</v>
      </c>
      <c r="C189" s="74" t="s">
        <v>24</v>
      </c>
      <c r="D189" s="53">
        <v>278214859</v>
      </c>
      <c r="E189" s="75" t="s">
        <v>24</v>
      </c>
      <c r="F189" s="73">
        <v>87.3</v>
      </c>
      <c r="G189" s="2" t="s">
        <v>684</v>
      </c>
      <c r="H189" s="2" t="s">
        <v>685</v>
      </c>
    </row>
    <row r="190" spans="1:9" s="63" customFormat="1" ht="13.5" thickBot="1" x14ac:dyDescent="0.25">
      <c r="A190" s="58">
        <v>8</v>
      </c>
      <c r="B190" s="63" t="s">
        <v>582</v>
      </c>
      <c r="C190" s="77" t="s">
        <v>591</v>
      </c>
      <c r="D190" s="61">
        <v>306953598</v>
      </c>
      <c r="E190" s="78">
        <v>306953178</v>
      </c>
      <c r="F190" s="76">
        <v>92.2</v>
      </c>
      <c r="G190" s="79" t="s">
        <v>760</v>
      </c>
      <c r="H190" s="79" t="s">
        <v>761</v>
      </c>
      <c r="I190" s="10" t="s">
        <v>759</v>
      </c>
    </row>
    <row r="191" spans="1:9" s="69" customFormat="1" x14ac:dyDescent="0.2">
      <c r="A191" s="46">
        <v>9</v>
      </c>
      <c r="B191" s="48" t="s">
        <v>592</v>
      </c>
      <c r="C191" s="74"/>
      <c r="D191" s="75"/>
      <c r="E191" s="75"/>
      <c r="F191" s="73">
        <v>0.94099999999999995</v>
      </c>
      <c r="G191" s="66" t="s">
        <v>762</v>
      </c>
      <c r="H191" s="66" t="s">
        <v>763</v>
      </c>
    </row>
    <row r="192" spans="1:9" s="69" customFormat="1" x14ac:dyDescent="0.2">
      <c r="A192" s="46">
        <v>9</v>
      </c>
      <c r="B192" s="48" t="s">
        <v>593</v>
      </c>
      <c r="C192" s="74"/>
      <c r="D192" s="75">
        <v>1793957</v>
      </c>
      <c r="E192" s="75"/>
      <c r="F192" s="73">
        <v>1.5</v>
      </c>
      <c r="G192" s="2" t="s">
        <v>686</v>
      </c>
      <c r="H192" s="2" t="s">
        <v>687</v>
      </c>
    </row>
    <row r="193" spans="1:9" s="69" customFormat="1" x14ac:dyDescent="0.2">
      <c r="A193" s="46">
        <v>9</v>
      </c>
      <c r="B193" s="48" t="s">
        <v>594</v>
      </c>
      <c r="C193" s="74" t="s">
        <v>610</v>
      </c>
      <c r="D193" s="75">
        <v>1869367</v>
      </c>
      <c r="E193" s="75">
        <v>1869500</v>
      </c>
      <c r="F193" s="73">
        <v>1.7</v>
      </c>
      <c r="G193" s="68" t="s">
        <v>764</v>
      </c>
      <c r="H193" s="68" t="s">
        <v>765</v>
      </c>
    </row>
    <row r="194" spans="1:9" s="69" customFormat="1" x14ac:dyDescent="0.2">
      <c r="A194" s="46">
        <v>9</v>
      </c>
      <c r="B194" s="48" t="s">
        <v>595</v>
      </c>
      <c r="C194" s="74" t="s">
        <v>611</v>
      </c>
      <c r="D194" s="75">
        <v>10755045</v>
      </c>
      <c r="E194" s="75">
        <v>10756024</v>
      </c>
      <c r="F194" s="73">
        <v>2.2429999999999999</v>
      </c>
      <c r="G194" s="66" t="s">
        <v>767</v>
      </c>
      <c r="H194" s="66" t="s">
        <v>768</v>
      </c>
      <c r="I194" s="7" t="s">
        <v>766</v>
      </c>
    </row>
    <row r="195" spans="1:9" s="69" customFormat="1" x14ac:dyDescent="0.2">
      <c r="A195" s="46">
        <v>9</v>
      </c>
      <c r="B195" s="48" t="s">
        <v>596</v>
      </c>
      <c r="C195" s="74"/>
      <c r="D195" s="75">
        <v>10994389</v>
      </c>
      <c r="E195" s="75"/>
      <c r="F195" s="73">
        <v>3.661</v>
      </c>
      <c r="G195" s="2" t="s">
        <v>688</v>
      </c>
      <c r="H195" s="2" t="s">
        <v>689</v>
      </c>
    </row>
    <row r="196" spans="1:9" s="69" customFormat="1" x14ac:dyDescent="0.2">
      <c r="A196" s="46">
        <v>9</v>
      </c>
      <c r="B196" s="48" t="s">
        <v>597</v>
      </c>
      <c r="C196" s="74"/>
      <c r="D196" s="75">
        <v>12035275</v>
      </c>
      <c r="E196" s="75"/>
      <c r="F196" s="73">
        <v>4.4000000000000004</v>
      </c>
      <c r="G196" s="2" t="s">
        <v>690</v>
      </c>
      <c r="H196" s="2" t="s">
        <v>691</v>
      </c>
    </row>
    <row r="197" spans="1:9" s="69" customFormat="1" x14ac:dyDescent="0.2">
      <c r="A197" s="46">
        <v>9</v>
      </c>
      <c r="B197" s="48" t="s">
        <v>54</v>
      </c>
      <c r="C197" s="74" t="s">
        <v>1392</v>
      </c>
      <c r="D197" s="75">
        <v>15328112</v>
      </c>
      <c r="E197" s="75">
        <v>15328625</v>
      </c>
      <c r="F197" s="73">
        <v>7.9930000000000003</v>
      </c>
      <c r="G197" s="4" t="s">
        <v>241</v>
      </c>
      <c r="H197" s="4" t="s">
        <v>242</v>
      </c>
    </row>
    <row r="198" spans="1:9" s="69" customFormat="1" x14ac:dyDescent="0.2">
      <c r="A198" s="46">
        <v>9</v>
      </c>
      <c r="B198" s="48" t="s">
        <v>598</v>
      </c>
      <c r="C198" s="74"/>
      <c r="D198" s="75">
        <v>20095985</v>
      </c>
      <c r="E198" s="75"/>
      <c r="F198" s="73">
        <v>9.5150000000000006</v>
      </c>
      <c r="G198" s="2" t="s">
        <v>692</v>
      </c>
      <c r="H198" s="2" t="s">
        <v>693</v>
      </c>
    </row>
    <row r="199" spans="1:9" s="69" customFormat="1" x14ac:dyDescent="0.2">
      <c r="A199" s="46">
        <v>9</v>
      </c>
      <c r="B199" s="48" t="s">
        <v>599</v>
      </c>
      <c r="C199" s="74"/>
      <c r="D199" s="75"/>
      <c r="E199" s="75"/>
      <c r="F199" s="73">
        <v>9.8339999999999996</v>
      </c>
      <c r="G199" s="65" t="s">
        <v>770</v>
      </c>
      <c r="H199" s="66" t="s">
        <v>771</v>
      </c>
      <c r="I199" s="7" t="s">
        <v>769</v>
      </c>
    </row>
    <row r="200" spans="1:9" s="69" customFormat="1" x14ac:dyDescent="0.2">
      <c r="A200" s="46">
        <v>9</v>
      </c>
      <c r="B200" s="48" t="s">
        <v>600</v>
      </c>
      <c r="C200" s="74" t="s">
        <v>612</v>
      </c>
      <c r="D200" s="75">
        <v>20746854</v>
      </c>
      <c r="E200" s="75">
        <v>20746382</v>
      </c>
      <c r="F200" s="73">
        <v>12.1</v>
      </c>
      <c r="G200" s="70" t="s">
        <v>772</v>
      </c>
      <c r="H200" s="70" t="s">
        <v>773</v>
      </c>
      <c r="I200" s="7" t="s">
        <v>455</v>
      </c>
    </row>
    <row r="201" spans="1:9" s="69" customFormat="1" x14ac:dyDescent="0.2">
      <c r="A201" s="46">
        <v>9</v>
      </c>
      <c r="B201" s="48" t="s">
        <v>601</v>
      </c>
      <c r="C201" s="74" t="s">
        <v>613</v>
      </c>
      <c r="D201" s="75">
        <v>31657327</v>
      </c>
      <c r="E201" s="75">
        <v>31657856</v>
      </c>
      <c r="F201" s="73">
        <v>18.018000000000001</v>
      </c>
      <c r="G201" s="66" t="s">
        <v>774</v>
      </c>
      <c r="H201" s="80" t="s">
        <v>775</v>
      </c>
    </row>
    <row r="202" spans="1:9" s="69" customFormat="1" x14ac:dyDescent="0.2">
      <c r="A202" s="46">
        <v>9</v>
      </c>
      <c r="B202" s="48" t="s">
        <v>602</v>
      </c>
      <c r="C202" s="74" t="s">
        <v>614</v>
      </c>
      <c r="D202" s="75">
        <v>39619899</v>
      </c>
      <c r="E202" s="75">
        <v>39620619</v>
      </c>
      <c r="F202" s="73">
        <v>26.4</v>
      </c>
      <c r="G202" s="70" t="s">
        <v>777</v>
      </c>
      <c r="H202" s="70" t="s">
        <v>778</v>
      </c>
      <c r="I202" s="7" t="s">
        <v>776</v>
      </c>
    </row>
    <row r="203" spans="1:9" s="69" customFormat="1" x14ac:dyDescent="0.2">
      <c r="A203" s="46">
        <v>9</v>
      </c>
      <c r="B203" s="48" t="s">
        <v>603</v>
      </c>
      <c r="C203" s="74"/>
      <c r="D203" s="75"/>
      <c r="E203" s="75"/>
      <c r="F203" s="73">
        <v>27.5</v>
      </c>
      <c r="G203" s="66" t="s">
        <v>779</v>
      </c>
      <c r="H203" s="66" t="s">
        <v>780</v>
      </c>
      <c r="I203" s="7" t="s">
        <v>718</v>
      </c>
    </row>
    <row r="204" spans="1:9" s="69" customFormat="1" x14ac:dyDescent="0.2">
      <c r="A204" s="46">
        <v>9</v>
      </c>
      <c r="B204" s="48" t="s">
        <v>604</v>
      </c>
      <c r="C204" s="74" t="s">
        <v>615</v>
      </c>
      <c r="D204" s="75">
        <v>46545190</v>
      </c>
      <c r="E204" s="75">
        <v>46544915</v>
      </c>
      <c r="F204" s="73">
        <v>31.8</v>
      </c>
      <c r="G204" s="70" t="s">
        <v>782</v>
      </c>
      <c r="H204" s="70" t="s">
        <v>783</v>
      </c>
      <c r="I204" s="7" t="s">
        <v>781</v>
      </c>
    </row>
    <row r="205" spans="1:9" s="69" customFormat="1" x14ac:dyDescent="0.2">
      <c r="A205" s="46">
        <v>9</v>
      </c>
      <c r="B205" s="48" t="s">
        <v>605</v>
      </c>
      <c r="C205" s="74" t="s">
        <v>616</v>
      </c>
      <c r="D205" s="75">
        <v>49704692</v>
      </c>
      <c r="E205" s="75">
        <v>49703945</v>
      </c>
      <c r="F205" s="73">
        <v>35.081000000000003</v>
      </c>
      <c r="G205" s="70" t="s">
        <v>784</v>
      </c>
      <c r="H205" s="70" t="s">
        <v>785</v>
      </c>
      <c r="I205" s="7" t="s">
        <v>759</v>
      </c>
    </row>
    <row r="206" spans="1:9" s="69" customFormat="1" x14ac:dyDescent="0.2">
      <c r="A206" s="46">
        <v>9</v>
      </c>
      <c r="B206" s="48" t="s">
        <v>43</v>
      </c>
      <c r="C206" s="74"/>
      <c r="D206" s="75">
        <v>63535891</v>
      </c>
      <c r="E206" s="75"/>
      <c r="F206" s="73">
        <v>46.2</v>
      </c>
      <c r="G206" s="4" t="s">
        <v>243</v>
      </c>
      <c r="H206" s="4" t="s">
        <v>244</v>
      </c>
    </row>
    <row r="207" spans="1:9" s="69" customFormat="1" x14ac:dyDescent="0.2">
      <c r="A207" s="46">
        <v>9</v>
      </c>
      <c r="B207" s="48" t="s">
        <v>606</v>
      </c>
      <c r="C207" s="74"/>
      <c r="D207" s="75">
        <v>70312567</v>
      </c>
      <c r="E207" s="75"/>
      <c r="F207" s="73">
        <v>50.128</v>
      </c>
      <c r="G207" s="2" t="s">
        <v>694</v>
      </c>
      <c r="H207" s="2" t="s">
        <v>695</v>
      </c>
    </row>
    <row r="208" spans="1:9" s="69" customFormat="1" x14ac:dyDescent="0.2">
      <c r="A208" s="46">
        <v>9</v>
      </c>
      <c r="B208" s="48" t="s">
        <v>607</v>
      </c>
      <c r="C208" s="74" t="s">
        <v>617</v>
      </c>
      <c r="D208" s="75">
        <v>135417086</v>
      </c>
      <c r="E208" s="75">
        <v>135416359</v>
      </c>
      <c r="F208" s="73">
        <v>74.247</v>
      </c>
      <c r="G208" s="48" t="s">
        <v>786</v>
      </c>
      <c r="H208" s="48" t="s">
        <v>787</v>
      </c>
    </row>
    <row r="209" spans="1:8" s="69" customFormat="1" x14ac:dyDescent="0.2">
      <c r="A209" s="46">
        <v>9</v>
      </c>
      <c r="B209" s="48" t="s">
        <v>245</v>
      </c>
      <c r="C209" s="74" t="s">
        <v>264</v>
      </c>
      <c r="D209" s="75">
        <v>182938095</v>
      </c>
      <c r="E209" s="75">
        <v>182934171</v>
      </c>
      <c r="F209" s="73">
        <v>104.309</v>
      </c>
      <c r="G209" s="4" t="s">
        <v>246</v>
      </c>
      <c r="H209" s="4" t="s">
        <v>247</v>
      </c>
    </row>
    <row r="210" spans="1:8" s="69" customFormat="1" x14ac:dyDescent="0.2">
      <c r="A210" s="46">
        <v>9</v>
      </c>
      <c r="B210" s="48" t="s">
        <v>608</v>
      </c>
      <c r="C210" s="74" t="s">
        <v>618</v>
      </c>
      <c r="D210" s="75">
        <v>191913912</v>
      </c>
      <c r="E210" s="75">
        <v>191912120</v>
      </c>
      <c r="F210" s="73">
        <v>111.151</v>
      </c>
      <c r="G210" s="3" t="s">
        <v>788</v>
      </c>
      <c r="H210" s="3" t="s">
        <v>789</v>
      </c>
    </row>
    <row r="211" spans="1:8" s="69" customFormat="1" x14ac:dyDescent="0.2">
      <c r="A211" s="46">
        <v>9</v>
      </c>
      <c r="B211" s="48" t="s">
        <v>248</v>
      </c>
      <c r="C211" s="74" t="s">
        <v>265</v>
      </c>
      <c r="D211" s="75">
        <v>196567757</v>
      </c>
      <c r="E211" s="75">
        <v>196569210</v>
      </c>
      <c r="F211" s="73">
        <v>112.54600000000001</v>
      </c>
      <c r="G211" s="4" t="s">
        <v>249</v>
      </c>
      <c r="H211" s="4" t="s">
        <v>250</v>
      </c>
    </row>
    <row r="212" spans="1:8" s="63" customFormat="1" ht="13.5" thickBot="1" x14ac:dyDescent="0.25">
      <c r="A212" s="58">
        <v>9</v>
      </c>
      <c r="B212" s="63" t="s">
        <v>609</v>
      </c>
      <c r="C212" s="77" t="s">
        <v>619</v>
      </c>
      <c r="D212" s="78">
        <v>202318112</v>
      </c>
      <c r="E212" s="78">
        <v>202319430</v>
      </c>
      <c r="F212" s="76">
        <v>114.215</v>
      </c>
      <c r="G212" s="9" t="s">
        <v>790</v>
      </c>
      <c r="H212" s="9" t="s">
        <v>791</v>
      </c>
    </row>
    <row r="213" spans="1:8" x14ac:dyDescent="0.2">
      <c r="A213" s="46"/>
      <c r="C213" s="74"/>
      <c r="D213" s="75"/>
      <c r="E213" s="75"/>
      <c r="F213" s="73"/>
      <c r="G213" s="4"/>
      <c r="H213" s="4"/>
    </row>
  </sheetData>
  <conditionalFormatting sqref="G8:G13 H37:H43 G45:G46 G48 H46 G102:H102 G15:G19 G21:G28 G30:G37 G57:G59 G62:G63 G67:G68 G105 G107 G110 G112:G113 G115:G116 G119:G127 G129 G131:G135 G140 G142:G143 G145:G147 G154:G155 G157 G160:G165 G167 G169:G172 G179 G185 G188:G189 G192 G195:G198 G206:G207 G209 G211 G213 G174">
    <cfRule type="cellIs" dxfId="115" priority="163" stopIfTrue="1" operator="equal">
      <formula>"a"</formula>
    </cfRule>
    <cfRule type="cellIs" dxfId="114" priority="164" stopIfTrue="1" operator="equal">
      <formula>"b"</formula>
    </cfRule>
    <cfRule type="cellIs" dxfId="113" priority="165" stopIfTrue="1" operator="equal">
      <formula>"h"</formula>
    </cfRule>
  </conditionalFormatting>
  <conditionalFormatting sqref="B7">
    <cfRule type="containsText" dxfId="112" priority="158" operator="containsText" text="E??M?">
      <formula>NOT(ISERROR(SEARCH("E??M?",B7)))</formula>
    </cfRule>
  </conditionalFormatting>
  <conditionalFormatting sqref="D22">
    <cfRule type="containsText" dxfId="111" priority="149" operator="containsText" text="E??M?">
      <formula>NOT(ISERROR(SEARCH("E??M?",D22)))</formula>
    </cfRule>
  </conditionalFormatting>
  <conditionalFormatting sqref="D23">
    <cfRule type="containsText" dxfId="110" priority="148" operator="containsText" text="E??M?">
      <formula>NOT(ISERROR(SEARCH("E??M?",D23)))</formula>
    </cfRule>
  </conditionalFormatting>
  <conditionalFormatting sqref="D26">
    <cfRule type="containsText" dxfId="109" priority="147" operator="containsText" text="E??M?">
      <formula>NOT(ISERROR(SEARCH("E??M?",D26)))</formula>
    </cfRule>
  </conditionalFormatting>
  <conditionalFormatting sqref="D29">
    <cfRule type="containsText" dxfId="108" priority="146" operator="containsText" text="E??M?">
      <formula>NOT(ISERROR(SEARCH("E??M?",D29)))</formula>
    </cfRule>
  </conditionalFormatting>
  <conditionalFormatting sqref="B25 B30:B31 B22 B27">
    <cfRule type="containsText" dxfId="107" priority="145" operator="containsText" text="E??M?">
      <formula>NOT(ISERROR(SEARCH("E??M?",B22)))</formula>
    </cfRule>
  </conditionalFormatting>
  <conditionalFormatting sqref="D36">
    <cfRule type="containsText" dxfId="106" priority="144" operator="containsText" text="E??M?">
      <formula>NOT(ISERROR(SEARCH("E??M?",D36)))</formula>
    </cfRule>
  </conditionalFormatting>
  <conditionalFormatting sqref="D37">
    <cfRule type="containsText" dxfId="105" priority="143" operator="containsText" text="E??M?">
      <formula>NOT(ISERROR(SEARCH("E??M?",D37)))</formula>
    </cfRule>
  </conditionalFormatting>
  <conditionalFormatting sqref="D44">
    <cfRule type="containsText" dxfId="104" priority="142" operator="containsText" text="E??M?">
      <formula>NOT(ISERROR(SEARCH("E??M?",D44)))</formula>
    </cfRule>
  </conditionalFormatting>
  <conditionalFormatting sqref="D47">
    <cfRule type="containsText" dxfId="103" priority="141" operator="containsText" text="E??M?">
      <formula>NOT(ISERROR(SEARCH("E??M?",D47)))</formula>
    </cfRule>
  </conditionalFormatting>
  <conditionalFormatting sqref="D49">
    <cfRule type="containsText" dxfId="102" priority="140" operator="containsText" text="E??M?">
      <formula>NOT(ISERROR(SEARCH("E??M?",D49)))</formula>
    </cfRule>
  </conditionalFormatting>
  <conditionalFormatting sqref="D51">
    <cfRule type="containsText" dxfId="101" priority="139" operator="containsText" text="E??M?">
      <formula>NOT(ISERROR(SEARCH("E??M?",D51)))</formula>
    </cfRule>
  </conditionalFormatting>
  <conditionalFormatting sqref="D58">
    <cfRule type="containsText" dxfId="100" priority="138" operator="containsText" text="E??M?">
      <formula>NOT(ISERROR(SEARCH("E??M?",D58)))</formula>
    </cfRule>
  </conditionalFormatting>
  <conditionalFormatting sqref="D64">
    <cfRule type="containsText" dxfId="99" priority="137" operator="containsText" text="E??M?">
      <formula>NOT(ISERROR(SEARCH("E??M?",D64)))</formula>
    </cfRule>
  </conditionalFormatting>
  <conditionalFormatting sqref="D69">
    <cfRule type="containsText" dxfId="98" priority="136" operator="containsText" text="E??M?">
      <formula>NOT(ISERROR(SEARCH("E??M?",D69)))</formula>
    </cfRule>
  </conditionalFormatting>
  <conditionalFormatting sqref="D73">
    <cfRule type="containsText" dxfId="97" priority="135" operator="containsText" text="E??M?">
      <formula>NOT(ISERROR(SEARCH("E??M?",D73)))</formula>
    </cfRule>
  </conditionalFormatting>
  <conditionalFormatting sqref="D74">
    <cfRule type="containsText" dxfId="96" priority="134" operator="containsText" text="E??M?">
      <formula>NOT(ISERROR(SEARCH("E??M?",D74)))</formula>
    </cfRule>
  </conditionalFormatting>
  <conditionalFormatting sqref="D77">
    <cfRule type="containsText" dxfId="95" priority="133" operator="containsText" text="E??M?">
      <formula>NOT(ISERROR(SEARCH("E??M?",D77)))</formula>
    </cfRule>
  </conditionalFormatting>
  <conditionalFormatting sqref="D78">
    <cfRule type="containsText" dxfId="94" priority="132" operator="containsText" text="E??M?">
      <formula>NOT(ISERROR(SEARCH("E??M?",D78)))</formula>
    </cfRule>
  </conditionalFormatting>
  <conditionalFormatting sqref="D81">
    <cfRule type="containsText" dxfId="93" priority="131" operator="containsText" text="E??M?">
      <formula>NOT(ISERROR(SEARCH("E??M?",D81)))</formula>
    </cfRule>
  </conditionalFormatting>
  <conditionalFormatting sqref="D82">
    <cfRule type="containsText" dxfId="92" priority="130" operator="containsText" text="E??M?">
      <formula>NOT(ISERROR(SEARCH("E??M?",D82)))</formula>
    </cfRule>
  </conditionalFormatting>
  <conditionalFormatting sqref="D84">
    <cfRule type="containsText" dxfId="91" priority="129" operator="containsText" text="E??M?">
      <formula>NOT(ISERROR(SEARCH("E??M?",D84)))</formula>
    </cfRule>
  </conditionalFormatting>
  <conditionalFormatting sqref="D86">
    <cfRule type="containsText" dxfId="90" priority="128" operator="containsText" text="E??M?">
      <formula>NOT(ISERROR(SEARCH("E??M?",D86)))</formula>
    </cfRule>
  </conditionalFormatting>
  <conditionalFormatting sqref="D87">
    <cfRule type="containsText" dxfId="89" priority="127" operator="containsText" text="E??M?">
      <formula>NOT(ISERROR(SEARCH("E??M?",D87)))</formula>
    </cfRule>
  </conditionalFormatting>
  <conditionalFormatting sqref="D88">
    <cfRule type="containsText" dxfId="88" priority="126" operator="containsText" text="E??M?">
      <formula>NOT(ISERROR(SEARCH("E??M?",D88)))</formula>
    </cfRule>
  </conditionalFormatting>
  <conditionalFormatting sqref="D89">
    <cfRule type="containsText" dxfId="87" priority="125" operator="containsText" text="E??M?">
      <formula>NOT(ISERROR(SEARCH("E??M?",D89)))</formula>
    </cfRule>
  </conditionalFormatting>
  <conditionalFormatting sqref="D91">
    <cfRule type="containsText" dxfId="86" priority="124" operator="containsText" text="E??M?">
      <formula>NOT(ISERROR(SEARCH("E??M?",D91)))</formula>
    </cfRule>
  </conditionalFormatting>
  <conditionalFormatting sqref="D93">
    <cfRule type="containsText" dxfId="85" priority="123" operator="containsText" text="E??M?">
      <formula>NOT(ISERROR(SEARCH("E??M?",D93)))</formula>
    </cfRule>
  </conditionalFormatting>
  <conditionalFormatting sqref="D94">
    <cfRule type="containsText" dxfId="84" priority="122" operator="containsText" text="E??M?">
      <formula>NOT(ISERROR(SEARCH("E??M?",D94)))</formula>
    </cfRule>
  </conditionalFormatting>
  <conditionalFormatting sqref="D97">
    <cfRule type="containsText" dxfId="83" priority="121" operator="containsText" text="E??M?">
      <formula>NOT(ISERROR(SEARCH("E??M?",D97)))</formula>
    </cfRule>
  </conditionalFormatting>
  <conditionalFormatting sqref="D99">
    <cfRule type="containsText" dxfId="82" priority="120" operator="containsText" text="E??M?">
      <formula>NOT(ISERROR(SEARCH("E??M?",D99)))</formula>
    </cfRule>
  </conditionalFormatting>
  <conditionalFormatting sqref="D100">
    <cfRule type="containsText" dxfId="81" priority="119" operator="containsText" text="E??M?">
      <formula>NOT(ISERROR(SEARCH("E??M?",D100)))</formula>
    </cfRule>
  </conditionalFormatting>
  <conditionalFormatting sqref="D101">
    <cfRule type="containsText" dxfId="80" priority="118" operator="containsText" text="E??M?">
      <formula>NOT(ISERROR(SEARCH("E??M?",D101)))</formula>
    </cfRule>
  </conditionalFormatting>
  <conditionalFormatting sqref="G20">
    <cfRule type="cellIs" dxfId="79" priority="115" stopIfTrue="1" operator="equal">
      <formula>"a"</formula>
    </cfRule>
    <cfRule type="cellIs" dxfId="78" priority="116" stopIfTrue="1" operator="equal">
      <formula>"b"</formula>
    </cfRule>
    <cfRule type="cellIs" dxfId="77" priority="117" stopIfTrue="1" operator="equal">
      <formula>"h"</formula>
    </cfRule>
  </conditionalFormatting>
  <conditionalFormatting sqref="G29">
    <cfRule type="cellIs" dxfId="76" priority="112" stopIfTrue="1" operator="equal">
      <formula>"a"</formula>
    </cfRule>
    <cfRule type="cellIs" dxfId="75" priority="113" stopIfTrue="1" operator="equal">
      <formula>"b"</formula>
    </cfRule>
    <cfRule type="cellIs" dxfId="74" priority="114" stopIfTrue="1" operator="equal">
      <formula>"h"</formula>
    </cfRule>
  </conditionalFormatting>
  <conditionalFormatting sqref="G50:H50">
    <cfRule type="cellIs" dxfId="73" priority="106" stopIfTrue="1" operator="equal">
      <formula>"a"</formula>
    </cfRule>
    <cfRule type="cellIs" dxfId="72" priority="107" stopIfTrue="1" operator="equal">
      <formula>"b"</formula>
    </cfRule>
    <cfRule type="cellIs" dxfId="71" priority="108" stopIfTrue="1" operator="equal">
      <formula>"h"</formula>
    </cfRule>
  </conditionalFormatting>
  <conditionalFormatting sqref="G51:H51">
    <cfRule type="expression" dxfId="70" priority="105" stopIfTrue="1">
      <formula>(ROW(G51)-First_Reaction_Row+1&gt;Amount_Reactions)</formula>
    </cfRule>
  </conditionalFormatting>
  <conditionalFormatting sqref="G61:H61">
    <cfRule type="cellIs" dxfId="69" priority="102" stopIfTrue="1" operator="equal">
      <formula>"a"</formula>
    </cfRule>
    <cfRule type="cellIs" dxfId="68" priority="103" stopIfTrue="1" operator="equal">
      <formula>"b"</formula>
    </cfRule>
    <cfRule type="cellIs" dxfId="67" priority="104" stopIfTrue="1" operator="equal">
      <formula>"h"</formula>
    </cfRule>
  </conditionalFormatting>
  <conditionalFormatting sqref="G64">
    <cfRule type="cellIs" dxfId="66" priority="99" stopIfTrue="1" operator="equal">
      <formula>"a"</formula>
    </cfRule>
    <cfRule type="cellIs" dxfId="65" priority="100" stopIfTrue="1" operator="equal">
      <formula>"b"</formula>
    </cfRule>
    <cfRule type="cellIs" dxfId="64" priority="101" stopIfTrue="1" operator="equal">
      <formula>"h"</formula>
    </cfRule>
  </conditionalFormatting>
  <conditionalFormatting sqref="G65">
    <cfRule type="cellIs" dxfId="63" priority="96" stopIfTrue="1" operator="equal">
      <formula>"a"</formula>
    </cfRule>
    <cfRule type="cellIs" dxfId="62" priority="97" stopIfTrue="1" operator="equal">
      <formula>"b"</formula>
    </cfRule>
    <cfRule type="cellIs" dxfId="61" priority="98" stopIfTrue="1" operator="equal">
      <formula>"h"</formula>
    </cfRule>
  </conditionalFormatting>
  <conditionalFormatting sqref="G79">
    <cfRule type="cellIs" dxfId="60" priority="93" stopIfTrue="1" operator="equal">
      <formula>"a"</formula>
    </cfRule>
    <cfRule type="cellIs" dxfId="59" priority="94" stopIfTrue="1" operator="equal">
      <formula>"b"</formula>
    </cfRule>
    <cfRule type="cellIs" dxfId="58" priority="95" stopIfTrue="1" operator="equal">
      <formula>"h"</formula>
    </cfRule>
  </conditionalFormatting>
  <conditionalFormatting sqref="G83">
    <cfRule type="cellIs" dxfId="57" priority="90" stopIfTrue="1" operator="equal">
      <formula>"a"</formula>
    </cfRule>
    <cfRule type="cellIs" dxfId="56" priority="91" stopIfTrue="1" operator="equal">
      <formula>"b"</formula>
    </cfRule>
    <cfRule type="cellIs" dxfId="55" priority="92" stopIfTrue="1" operator="equal">
      <formula>"h"</formula>
    </cfRule>
  </conditionalFormatting>
  <conditionalFormatting sqref="G84">
    <cfRule type="cellIs" dxfId="54" priority="87" stopIfTrue="1" operator="equal">
      <formula>"a"</formula>
    </cfRule>
    <cfRule type="cellIs" dxfId="53" priority="88" stopIfTrue="1" operator="equal">
      <formula>"b"</formula>
    </cfRule>
    <cfRule type="cellIs" dxfId="52" priority="89" stopIfTrue="1" operator="equal">
      <formula>"h"</formula>
    </cfRule>
  </conditionalFormatting>
  <conditionalFormatting sqref="D104">
    <cfRule type="containsText" dxfId="51" priority="86" operator="containsText" text="E??M?">
      <formula>NOT(ISERROR(SEARCH("E??M?",D104)))</formula>
    </cfRule>
  </conditionalFormatting>
  <conditionalFormatting sqref="D105">
    <cfRule type="containsText" dxfId="50" priority="85" operator="containsText" text="E??M?">
      <formula>NOT(ISERROR(SEARCH("E??M?",D105)))</formula>
    </cfRule>
  </conditionalFormatting>
  <conditionalFormatting sqref="D106">
    <cfRule type="containsText" dxfId="49" priority="84" operator="containsText" text="E??M?">
      <formula>NOT(ISERROR(SEARCH("E??M?",D106)))</formula>
    </cfRule>
  </conditionalFormatting>
  <conditionalFormatting sqref="D107">
    <cfRule type="containsText" dxfId="48" priority="83" operator="containsText" text="E??M?">
      <formula>NOT(ISERROR(SEARCH("E??M?",D107)))</formula>
    </cfRule>
  </conditionalFormatting>
  <conditionalFormatting sqref="D108">
    <cfRule type="containsText" dxfId="47" priority="82" operator="containsText" text="E??M?">
      <formula>NOT(ISERROR(SEARCH("E??M?",D108)))</formula>
    </cfRule>
  </conditionalFormatting>
  <conditionalFormatting sqref="D112">
    <cfRule type="containsText" dxfId="46" priority="81" operator="containsText" text="E??M?">
      <formula>NOT(ISERROR(SEARCH("E??M?",D112)))</formula>
    </cfRule>
  </conditionalFormatting>
  <conditionalFormatting sqref="D115">
    <cfRule type="containsText" dxfId="45" priority="80" operator="containsText" text="E??M?">
      <formula>NOT(ISERROR(SEARCH("E??M?",D115)))</formula>
    </cfRule>
  </conditionalFormatting>
  <conditionalFormatting sqref="D116">
    <cfRule type="containsText" dxfId="44" priority="79" operator="containsText" text="E??M?">
      <formula>NOT(ISERROR(SEARCH("E??M?",D116)))</formula>
    </cfRule>
  </conditionalFormatting>
  <conditionalFormatting sqref="D117">
    <cfRule type="containsText" dxfId="43" priority="78" operator="containsText" text="E??M?">
      <formula>NOT(ISERROR(SEARCH("E??M?",D117)))</formula>
    </cfRule>
  </conditionalFormatting>
  <conditionalFormatting sqref="D118">
    <cfRule type="containsText" dxfId="42" priority="77" operator="containsText" text="E??M?">
      <formula>NOT(ISERROR(SEARCH("E??M?",D118)))</formula>
    </cfRule>
  </conditionalFormatting>
  <conditionalFormatting sqref="D120">
    <cfRule type="containsText" dxfId="41" priority="76" operator="containsText" text="E??M?">
      <formula>NOT(ISERROR(SEARCH("E??M?",D120)))</formula>
    </cfRule>
  </conditionalFormatting>
  <conditionalFormatting sqref="D121">
    <cfRule type="containsText" dxfId="40" priority="75" operator="containsText" text="E??M?">
      <formula>NOT(ISERROR(SEARCH("E??M?",D121)))</formula>
    </cfRule>
  </conditionalFormatting>
  <conditionalFormatting sqref="D122">
    <cfRule type="containsText" dxfId="39" priority="74" operator="containsText" text="E??M?">
      <formula>NOT(ISERROR(SEARCH("E??M?",D122)))</formula>
    </cfRule>
  </conditionalFormatting>
  <conditionalFormatting sqref="D123">
    <cfRule type="containsText" dxfId="38" priority="73" operator="containsText" text="E??M?">
      <formula>NOT(ISERROR(SEARCH("E??M?",D123)))</formula>
    </cfRule>
  </conditionalFormatting>
  <conditionalFormatting sqref="D127">
    <cfRule type="containsText" dxfId="37" priority="72" operator="containsText" text="E??M?">
      <formula>NOT(ISERROR(SEARCH("E??M?",D127)))</formula>
    </cfRule>
  </conditionalFormatting>
  <conditionalFormatting sqref="D129">
    <cfRule type="containsText" dxfId="36" priority="71" operator="containsText" text="E??M?">
      <formula>NOT(ISERROR(SEARCH("E??M?",D129)))</formula>
    </cfRule>
  </conditionalFormatting>
  <conditionalFormatting sqref="D131">
    <cfRule type="containsText" dxfId="35" priority="70" operator="containsText" text="E??M?">
      <formula>NOT(ISERROR(SEARCH("E??M?",D131)))</formula>
    </cfRule>
  </conditionalFormatting>
  <conditionalFormatting sqref="D133">
    <cfRule type="containsText" dxfId="34" priority="69" operator="containsText" text="E??M?">
      <formula>NOT(ISERROR(SEARCH("E??M?",D133)))</formula>
    </cfRule>
  </conditionalFormatting>
  <conditionalFormatting sqref="D134">
    <cfRule type="containsText" dxfId="33" priority="68" operator="containsText" text="E??M?">
      <formula>NOT(ISERROR(SEARCH("E??M?",D134)))</formula>
    </cfRule>
  </conditionalFormatting>
  <conditionalFormatting sqref="D136">
    <cfRule type="containsText" dxfId="32" priority="67" operator="containsText" text="E??M?">
      <formula>NOT(ISERROR(SEARCH("E??M?",D136)))</formula>
    </cfRule>
  </conditionalFormatting>
  <conditionalFormatting sqref="D137">
    <cfRule type="containsText" dxfId="31" priority="66" operator="containsText" text="E??M?">
      <formula>NOT(ISERROR(SEARCH("E??M?",D137)))</formula>
    </cfRule>
  </conditionalFormatting>
  <conditionalFormatting sqref="D138">
    <cfRule type="containsText" dxfId="30" priority="65" operator="containsText" text="E??M?">
      <formula>NOT(ISERROR(SEARCH("E??M?",D138)))</formula>
    </cfRule>
  </conditionalFormatting>
  <conditionalFormatting sqref="D159:D190">
    <cfRule type="containsText" dxfId="29" priority="37" operator="containsText" text="E??M?">
      <formula>NOT(ISERROR(SEARCH("E??M?",D159)))</formula>
    </cfRule>
  </conditionalFormatting>
  <conditionalFormatting sqref="D139:D158">
    <cfRule type="containsText" dxfId="28" priority="54" operator="containsText" text="E??M?">
      <formula>NOT(ISERROR(SEARCH("E??M?",D139)))</formula>
    </cfRule>
  </conditionalFormatting>
  <conditionalFormatting sqref="D191:D213">
    <cfRule type="containsText" dxfId="27" priority="28" operator="containsText" text="E??M?">
      <formula>NOT(ISERROR(SEARCH("E??M?",D191)))</formula>
    </cfRule>
  </conditionalFormatting>
  <conditionalFormatting sqref="G138:H138">
    <cfRule type="expression" dxfId="26" priority="27" stopIfTrue="1">
      <formula>(ROW(G138)-First_Reaction_Row+1&gt;Amount_Reactions)</formula>
    </cfRule>
  </conditionalFormatting>
  <conditionalFormatting sqref="G139:H139">
    <cfRule type="expression" dxfId="25" priority="26" stopIfTrue="1">
      <formula>(ROW(G139)-First_Reaction_Row+1&gt;Amount_Reactions)</formula>
    </cfRule>
  </conditionalFormatting>
  <conditionalFormatting sqref="G148:H148">
    <cfRule type="expression" dxfId="24" priority="25" stopIfTrue="1">
      <formula>(ROW(G148)-First_Reaction_Row+1&gt;Amount_Reactions)</formula>
    </cfRule>
  </conditionalFormatting>
  <conditionalFormatting sqref="G149:H149">
    <cfRule type="expression" dxfId="23" priority="24" stopIfTrue="1">
      <formula>(ROW(G149)-First_Reaction_Row+1&gt;Amount_Reactions)</formula>
    </cfRule>
  </conditionalFormatting>
  <conditionalFormatting sqref="G151:H151">
    <cfRule type="expression" dxfId="22" priority="23" stopIfTrue="1">
      <formula>(ROW(G151)-First_Reaction_Row+1&gt;Amount_Reactions)</formula>
    </cfRule>
  </conditionalFormatting>
  <conditionalFormatting sqref="G156">
    <cfRule type="cellIs" dxfId="21" priority="20" stopIfTrue="1" operator="equal">
      <formula>"a"</formula>
    </cfRule>
    <cfRule type="cellIs" dxfId="20" priority="21" stopIfTrue="1" operator="equal">
      <formula>"b"</formula>
    </cfRule>
    <cfRule type="cellIs" dxfId="19" priority="22" stopIfTrue="1" operator="equal">
      <formula>"h"</formula>
    </cfRule>
  </conditionalFormatting>
  <conditionalFormatting sqref="G184">
    <cfRule type="cellIs" dxfId="18" priority="17" stopIfTrue="1" operator="equal">
      <formula>"a"</formula>
    </cfRule>
    <cfRule type="cellIs" dxfId="17" priority="18" stopIfTrue="1" operator="equal">
      <formula>"b"</formula>
    </cfRule>
    <cfRule type="cellIs" dxfId="16" priority="19" stopIfTrue="1" operator="equal">
      <formula>"h"</formula>
    </cfRule>
  </conditionalFormatting>
  <conditionalFormatting sqref="G190:H190">
    <cfRule type="expression" dxfId="15" priority="16" stopIfTrue="1">
      <formula>(ROW(G190)-First_Reaction_Row+1&gt;Amount_Reactions)</formula>
    </cfRule>
  </conditionalFormatting>
  <conditionalFormatting sqref="G193:H193">
    <cfRule type="expression" dxfId="14" priority="15" stopIfTrue="1">
      <formula>(ROW(G193)-First_Reaction_Row+1&gt;Amount_Reactions)</formula>
    </cfRule>
  </conditionalFormatting>
  <conditionalFormatting sqref="G194">
    <cfRule type="cellIs" dxfId="13" priority="12" stopIfTrue="1" operator="equal">
      <formula>"a"</formula>
    </cfRule>
    <cfRule type="cellIs" dxfId="12" priority="13" stopIfTrue="1" operator="equal">
      <formula>"b"</formula>
    </cfRule>
    <cfRule type="cellIs" dxfId="11" priority="14" stopIfTrue="1" operator="equal">
      <formula>"h"</formula>
    </cfRule>
  </conditionalFormatting>
  <conditionalFormatting sqref="G199:H199">
    <cfRule type="expression" dxfId="10" priority="11" stopIfTrue="1">
      <formula>(ROW(G199)-First_Reaction_Row+1&gt;Amount_Reactions)</formula>
    </cfRule>
  </conditionalFormatting>
  <conditionalFormatting sqref="G200">
    <cfRule type="cellIs" dxfId="9" priority="8" stopIfTrue="1" operator="equal">
      <formula>"a"</formula>
    </cfRule>
    <cfRule type="cellIs" dxfId="8" priority="9" stopIfTrue="1" operator="equal">
      <formula>"b"</formula>
    </cfRule>
    <cfRule type="cellIs" dxfId="7" priority="10" stopIfTrue="1" operator="equal">
      <formula>"h"</formula>
    </cfRule>
  </conditionalFormatting>
  <conditionalFormatting sqref="G203">
    <cfRule type="cellIs" dxfId="6" priority="5" stopIfTrue="1" operator="equal">
      <formula>"a"</formula>
    </cfRule>
    <cfRule type="cellIs" dxfId="5" priority="6" stopIfTrue="1" operator="equal">
      <formula>"b"</formula>
    </cfRule>
    <cfRule type="cellIs" dxfId="4" priority="7" stopIfTrue="1" operator="equal">
      <formula>"h"</formula>
    </cfRule>
  </conditionalFormatting>
  <conditionalFormatting sqref="G204">
    <cfRule type="cellIs" dxfId="3" priority="2" stopIfTrue="1" operator="equal">
      <formula>"a"</formula>
    </cfRule>
    <cfRule type="cellIs" dxfId="2" priority="3" stopIfTrue="1" operator="equal">
      <formula>"b"</formula>
    </cfRule>
    <cfRule type="cellIs" dxfId="1" priority="4" stopIfTrue="1" operator="equal">
      <formula>"h"</formula>
    </cfRule>
  </conditionalFormatting>
  <conditionalFormatting sqref="H205">
    <cfRule type="expression" dxfId="0" priority="1" stopIfTrue="1">
      <formula>(ROW(H205)-First_Reaction_Row+1&gt;Amount_Reactions)</formula>
    </cfRule>
  </conditionalFormatting>
  <dataValidations count="2">
    <dataValidation allowBlank="1" showInputMessage="1" sqref="H82 G193:H193"/>
    <dataValidation allowBlank="1" sqref="G16:H16 H35 G51:H51 G56:H56 G60:H60 G199:H199 H205"/>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3"/>
  <sheetViews>
    <sheetView zoomScale="85" zoomScaleNormal="85" workbookViewId="0">
      <selection activeCell="A3" sqref="A3"/>
    </sheetView>
  </sheetViews>
  <sheetFormatPr defaultRowHeight="14.25" x14ac:dyDescent="0.2"/>
  <cols>
    <col min="1" max="1" width="16.42578125" style="82" customWidth="1"/>
    <col min="2" max="2" width="17.5703125" style="20" customWidth="1"/>
    <col min="3" max="3" width="190" style="11" customWidth="1"/>
    <col min="4" max="16384" width="9.140625" style="11"/>
  </cols>
  <sheetData>
    <row r="1" spans="1:3" x14ac:dyDescent="0.2">
      <c r="A1" s="81" t="s">
        <v>1430</v>
      </c>
    </row>
    <row r="2" spans="1:3" x14ac:dyDescent="0.2">
      <c r="A2" s="81" t="s">
        <v>1431</v>
      </c>
    </row>
    <row r="3" spans="1:3" ht="15" x14ac:dyDescent="0.25">
      <c r="A3" s="81" t="s">
        <v>107</v>
      </c>
      <c r="B3" s="81" t="s">
        <v>108</v>
      </c>
      <c r="C3" s="12" t="s">
        <v>792</v>
      </c>
    </row>
    <row r="4" spans="1:3" x14ac:dyDescent="0.2">
      <c r="A4" s="82">
        <v>1</v>
      </c>
      <c r="B4" s="83" t="s">
        <v>793</v>
      </c>
      <c r="C4" s="13" t="s">
        <v>794</v>
      </c>
    </row>
    <row r="5" spans="1:3" x14ac:dyDescent="0.2">
      <c r="A5" s="82">
        <v>1</v>
      </c>
      <c r="B5" s="83" t="s">
        <v>795</v>
      </c>
      <c r="C5" s="13" t="s">
        <v>796</v>
      </c>
    </row>
    <row r="6" spans="1:3" x14ac:dyDescent="0.2">
      <c r="A6" s="82">
        <v>1</v>
      </c>
      <c r="B6" s="83" t="s">
        <v>797</v>
      </c>
      <c r="C6" s="13" t="s">
        <v>798</v>
      </c>
    </row>
    <row r="7" spans="1:3" x14ac:dyDescent="0.2">
      <c r="A7" s="82">
        <v>1</v>
      </c>
      <c r="B7" s="83" t="s">
        <v>799</v>
      </c>
      <c r="C7" s="13" t="s">
        <v>800</v>
      </c>
    </row>
    <row r="8" spans="1:3" x14ac:dyDescent="0.2">
      <c r="A8" s="82">
        <v>1</v>
      </c>
      <c r="B8" s="83" t="s">
        <v>801</v>
      </c>
      <c r="C8" s="13" t="s">
        <v>802</v>
      </c>
    </row>
    <row r="9" spans="1:3" x14ac:dyDescent="0.2">
      <c r="A9" s="82">
        <v>1</v>
      </c>
      <c r="B9" s="83" t="s">
        <v>803</v>
      </c>
      <c r="C9" s="13" t="s">
        <v>804</v>
      </c>
    </row>
    <row r="10" spans="1:3" x14ac:dyDescent="0.2">
      <c r="A10" s="82">
        <v>1</v>
      </c>
      <c r="B10" s="83" t="s">
        <v>805</v>
      </c>
      <c r="C10" s="13" t="s">
        <v>806</v>
      </c>
    </row>
    <row r="11" spans="1:3" x14ac:dyDescent="0.2">
      <c r="A11" s="82">
        <v>1</v>
      </c>
      <c r="B11" s="83" t="s">
        <v>807</v>
      </c>
      <c r="C11" s="13" t="s">
        <v>808</v>
      </c>
    </row>
    <row r="12" spans="1:3" x14ac:dyDescent="0.2">
      <c r="A12" s="82">
        <v>1</v>
      </c>
      <c r="B12" s="83" t="s">
        <v>809</v>
      </c>
      <c r="C12" s="13" t="s">
        <v>810</v>
      </c>
    </row>
    <row r="13" spans="1:3" x14ac:dyDescent="0.2">
      <c r="A13" s="82">
        <v>1</v>
      </c>
      <c r="B13" s="83" t="s">
        <v>811</v>
      </c>
      <c r="C13" s="13" t="s">
        <v>812</v>
      </c>
    </row>
    <row r="14" spans="1:3" x14ac:dyDescent="0.2">
      <c r="A14" s="82">
        <v>1</v>
      </c>
      <c r="B14" s="83" t="s">
        <v>813</v>
      </c>
      <c r="C14" s="13" t="s">
        <v>814</v>
      </c>
    </row>
    <row r="15" spans="1:3" x14ac:dyDescent="0.2">
      <c r="A15" s="82">
        <v>1</v>
      </c>
      <c r="B15" s="83" t="s">
        <v>815</v>
      </c>
      <c r="C15" s="13" t="s">
        <v>816</v>
      </c>
    </row>
    <row r="16" spans="1:3" x14ac:dyDescent="0.2">
      <c r="A16" s="82">
        <v>1</v>
      </c>
      <c r="B16" s="83" t="s">
        <v>817</v>
      </c>
      <c r="C16" s="13" t="s">
        <v>818</v>
      </c>
    </row>
    <row r="17" spans="1:3" x14ac:dyDescent="0.2">
      <c r="A17" s="82">
        <v>1</v>
      </c>
      <c r="B17" s="83" t="s">
        <v>819</v>
      </c>
      <c r="C17" s="13" t="s">
        <v>820</v>
      </c>
    </row>
    <row r="18" spans="1:3" x14ac:dyDescent="0.2">
      <c r="A18" s="82">
        <v>1</v>
      </c>
      <c r="B18" s="83" t="s">
        <v>821</v>
      </c>
      <c r="C18" s="13" t="s">
        <v>822</v>
      </c>
    </row>
    <row r="19" spans="1:3" x14ac:dyDescent="0.2">
      <c r="A19" s="82">
        <v>1</v>
      </c>
      <c r="B19" s="83" t="s">
        <v>823</v>
      </c>
      <c r="C19" s="13" t="s">
        <v>824</v>
      </c>
    </row>
    <row r="20" spans="1:3" x14ac:dyDescent="0.2">
      <c r="A20" s="82">
        <v>1</v>
      </c>
      <c r="B20" s="83" t="s">
        <v>825</v>
      </c>
      <c r="C20" s="13" t="s">
        <v>826</v>
      </c>
    </row>
    <row r="21" spans="1:3" x14ac:dyDescent="0.2">
      <c r="A21" s="82">
        <v>1</v>
      </c>
      <c r="B21" s="83" t="s">
        <v>827</v>
      </c>
      <c r="C21" s="13" t="s">
        <v>828</v>
      </c>
    </row>
    <row r="22" spans="1:3" x14ac:dyDescent="0.2">
      <c r="A22" s="82">
        <v>1</v>
      </c>
      <c r="B22" s="83" t="s">
        <v>829</v>
      </c>
      <c r="C22" s="13" t="s">
        <v>830</v>
      </c>
    </row>
    <row r="23" spans="1:3" x14ac:dyDescent="0.2">
      <c r="A23" s="82">
        <v>1</v>
      </c>
      <c r="B23" s="83" t="s">
        <v>831</v>
      </c>
      <c r="C23" s="13" t="s">
        <v>832</v>
      </c>
    </row>
    <row r="24" spans="1:3" x14ac:dyDescent="0.2">
      <c r="A24" s="82">
        <v>1</v>
      </c>
      <c r="B24" s="83" t="s">
        <v>833</v>
      </c>
      <c r="C24" s="13" t="s">
        <v>834</v>
      </c>
    </row>
    <row r="25" spans="1:3" x14ac:dyDescent="0.2">
      <c r="A25" s="82">
        <v>1</v>
      </c>
      <c r="B25" s="83" t="s">
        <v>835</v>
      </c>
      <c r="C25" s="13" t="s">
        <v>836</v>
      </c>
    </row>
    <row r="26" spans="1:3" x14ac:dyDescent="0.2">
      <c r="A26" s="82">
        <v>1</v>
      </c>
      <c r="B26" s="83" t="s">
        <v>837</v>
      </c>
      <c r="C26" s="13" t="s">
        <v>838</v>
      </c>
    </row>
    <row r="27" spans="1:3" x14ac:dyDescent="0.2">
      <c r="A27" s="82">
        <v>1</v>
      </c>
      <c r="B27" s="83" t="s">
        <v>839</v>
      </c>
      <c r="C27" s="13" t="s">
        <v>840</v>
      </c>
    </row>
    <row r="28" spans="1:3" x14ac:dyDescent="0.2">
      <c r="A28" s="82">
        <v>1</v>
      </c>
      <c r="B28" s="83" t="s">
        <v>841</v>
      </c>
      <c r="C28" s="13" t="s">
        <v>842</v>
      </c>
    </row>
    <row r="29" spans="1:3" x14ac:dyDescent="0.2">
      <c r="A29" s="82">
        <v>1</v>
      </c>
      <c r="B29" s="83" t="s">
        <v>843</v>
      </c>
      <c r="C29" s="13" t="s">
        <v>844</v>
      </c>
    </row>
    <row r="30" spans="1:3" x14ac:dyDescent="0.2">
      <c r="A30" s="82">
        <v>1</v>
      </c>
      <c r="B30" s="83" t="s">
        <v>845</v>
      </c>
      <c r="C30" s="13" t="s">
        <v>846</v>
      </c>
    </row>
    <row r="31" spans="1:3" x14ac:dyDescent="0.2">
      <c r="A31" s="82">
        <v>1</v>
      </c>
      <c r="B31" s="83" t="s">
        <v>847</v>
      </c>
      <c r="C31" s="13" t="s">
        <v>848</v>
      </c>
    </row>
    <row r="32" spans="1:3" x14ac:dyDescent="0.2">
      <c r="A32" s="82">
        <v>1</v>
      </c>
      <c r="B32" s="83" t="s">
        <v>849</v>
      </c>
      <c r="C32" s="13" t="s">
        <v>850</v>
      </c>
    </row>
    <row r="33" spans="1:3" x14ac:dyDescent="0.2">
      <c r="A33" s="82">
        <v>2</v>
      </c>
      <c r="B33" s="83" t="s">
        <v>851</v>
      </c>
      <c r="C33" s="13" t="s">
        <v>852</v>
      </c>
    </row>
    <row r="34" spans="1:3" x14ac:dyDescent="0.2">
      <c r="A34" s="82">
        <v>2</v>
      </c>
      <c r="B34" s="83" t="s">
        <v>853</v>
      </c>
      <c r="C34" s="13" t="s">
        <v>854</v>
      </c>
    </row>
    <row r="35" spans="1:3" x14ac:dyDescent="0.2">
      <c r="A35" s="82">
        <v>2</v>
      </c>
      <c r="B35" s="83" t="s">
        <v>855</v>
      </c>
      <c r="C35" s="13" t="s">
        <v>856</v>
      </c>
    </row>
    <row r="36" spans="1:3" x14ac:dyDescent="0.2">
      <c r="A36" s="82">
        <v>2</v>
      </c>
      <c r="B36" s="83" t="s">
        <v>857</v>
      </c>
      <c r="C36" s="13" t="s">
        <v>858</v>
      </c>
    </row>
    <row r="37" spans="1:3" x14ac:dyDescent="0.2">
      <c r="A37" s="82">
        <v>2</v>
      </c>
      <c r="B37" s="83" t="s">
        <v>859</v>
      </c>
      <c r="C37" s="13" t="s">
        <v>860</v>
      </c>
    </row>
    <row r="38" spans="1:3" x14ac:dyDescent="0.2">
      <c r="A38" s="82">
        <v>2</v>
      </c>
      <c r="B38" s="83" t="s">
        <v>861</v>
      </c>
      <c r="C38" s="13" t="s">
        <v>862</v>
      </c>
    </row>
    <row r="39" spans="1:3" x14ac:dyDescent="0.2">
      <c r="A39" s="82">
        <v>2</v>
      </c>
      <c r="B39" s="83" t="s">
        <v>863</v>
      </c>
      <c r="C39" s="13" t="s">
        <v>864</v>
      </c>
    </row>
    <row r="40" spans="1:3" x14ac:dyDescent="0.2">
      <c r="A40" s="82">
        <v>2</v>
      </c>
      <c r="B40" s="83" t="s">
        <v>865</v>
      </c>
      <c r="C40" s="13" t="s">
        <v>866</v>
      </c>
    </row>
    <row r="41" spans="1:3" x14ac:dyDescent="0.2">
      <c r="A41" s="82">
        <v>2</v>
      </c>
      <c r="B41" s="83" t="s">
        <v>867</v>
      </c>
      <c r="C41" s="13" t="s">
        <v>868</v>
      </c>
    </row>
    <row r="42" spans="1:3" x14ac:dyDescent="0.2">
      <c r="A42" s="82">
        <v>2</v>
      </c>
      <c r="B42" s="83" t="s">
        <v>869</v>
      </c>
      <c r="C42" s="13" t="s">
        <v>870</v>
      </c>
    </row>
    <row r="43" spans="1:3" x14ac:dyDescent="0.2">
      <c r="A43" s="82">
        <v>2</v>
      </c>
      <c r="B43" s="83" t="s">
        <v>871</v>
      </c>
      <c r="C43" s="13" t="s">
        <v>872</v>
      </c>
    </row>
    <row r="44" spans="1:3" x14ac:dyDescent="0.2">
      <c r="A44" s="82">
        <v>2</v>
      </c>
      <c r="B44" s="83" t="s">
        <v>873</v>
      </c>
      <c r="C44" s="13" t="s">
        <v>874</v>
      </c>
    </row>
    <row r="45" spans="1:3" x14ac:dyDescent="0.2">
      <c r="A45" s="82">
        <v>2</v>
      </c>
      <c r="B45" s="83" t="s">
        <v>875</v>
      </c>
      <c r="C45" s="13" t="s">
        <v>876</v>
      </c>
    </row>
    <row r="46" spans="1:3" x14ac:dyDescent="0.2">
      <c r="A46" s="82">
        <v>2</v>
      </c>
      <c r="B46" s="83" t="s">
        <v>877</v>
      </c>
      <c r="C46" s="13" t="s">
        <v>878</v>
      </c>
    </row>
    <row r="47" spans="1:3" x14ac:dyDescent="0.2">
      <c r="A47" s="82">
        <v>2</v>
      </c>
      <c r="B47" s="83" t="s">
        <v>879</v>
      </c>
      <c r="C47" s="13" t="s">
        <v>880</v>
      </c>
    </row>
    <row r="48" spans="1:3" x14ac:dyDescent="0.2">
      <c r="A48" s="82">
        <v>2</v>
      </c>
      <c r="B48" s="83" t="s">
        <v>881</v>
      </c>
      <c r="C48" s="13" t="s">
        <v>882</v>
      </c>
    </row>
    <row r="49" spans="1:3" x14ac:dyDescent="0.2">
      <c r="A49" s="82">
        <v>2</v>
      </c>
      <c r="B49" s="83" t="s">
        <v>883</v>
      </c>
      <c r="C49" s="13" t="s">
        <v>884</v>
      </c>
    </row>
    <row r="50" spans="1:3" x14ac:dyDescent="0.2">
      <c r="A50" s="82">
        <v>2</v>
      </c>
      <c r="B50" s="83" t="s">
        <v>885</v>
      </c>
      <c r="C50" s="13" t="s">
        <v>886</v>
      </c>
    </row>
    <row r="51" spans="1:3" x14ac:dyDescent="0.2">
      <c r="A51" s="82">
        <v>2</v>
      </c>
      <c r="B51" s="83" t="s">
        <v>887</v>
      </c>
      <c r="C51" s="13" t="s">
        <v>888</v>
      </c>
    </row>
    <row r="52" spans="1:3" x14ac:dyDescent="0.2">
      <c r="A52" s="82">
        <v>2</v>
      </c>
      <c r="B52" s="83" t="s">
        <v>889</v>
      </c>
      <c r="C52" s="13" t="s">
        <v>890</v>
      </c>
    </row>
    <row r="53" spans="1:3" x14ac:dyDescent="0.2">
      <c r="A53" s="82">
        <v>2</v>
      </c>
      <c r="B53" s="83" t="s">
        <v>891</v>
      </c>
      <c r="C53" s="13" t="s">
        <v>892</v>
      </c>
    </row>
    <row r="54" spans="1:3" x14ac:dyDescent="0.2">
      <c r="A54" s="82">
        <v>2</v>
      </c>
      <c r="B54" s="83" t="s">
        <v>893</v>
      </c>
      <c r="C54" s="13" t="s">
        <v>894</v>
      </c>
    </row>
    <row r="55" spans="1:3" x14ac:dyDescent="0.2">
      <c r="A55" s="82">
        <v>2</v>
      </c>
      <c r="B55" s="83" t="s">
        <v>895</v>
      </c>
      <c r="C55" s="13" t="s">
        <v>896</v>
      </c>
    </row>
    <row r="56" spans="1:3" x14ac:dyDescent="0.2">
      <c r="A56" s="82">
        <v>2</v>
      </c>
      <c r="B56" s="83" t="s">
        <v>897</v>
      </c>
      <c r="C56" s="13" t="s">
        <v>898</v>
      </c>
    </row>
    <row r="57" spans="1:3" x14ac:dyDescent="0.2">
      <c r="A57" s="82">
        <v>2</v>
      </c>
      <c r="B57" s="83" t="s">
        <v>899</v>
      </c>
      <c r="C57" s="13" t="s">
        <v>900</v>
      </c>
    </row>
    <row r="58" spans="1:3" x14ac:dyDescent="0.2">
      <c r="A58" s="82">
        <v>2</v>
      </c>
      <c r="B58" s="83" t="s">
        <v>901</v>
      </c>
      <c r="C58" s="13" t="s">
        <v>902</v>
      </c>
    </row>
    <row r="59" spans="1:3" x14ac:dyDescent="0.2">
      <c r="A59" s="82">
        <v>2</v>
      </c>
      <c r="B59" s="83" t="s">
        <v>903</v>
      </c>
      <c r="C59" s="13" t="s">
        <v>904</v>
      </c>
    </row>
    <row r="60" spans="1:3" x14ac:dyDescent="0.2">
      <c r="A60" s="82">
        <v>2</v>
      </c>
      <c r="B60" s="83" t="s">
        <v>905</v>
      </c>
      <c r="C60" s="13" t="s">
        <v>906</v>
      </c>
    </row>
    <row r="61" spans="1:3" x14ac:dyDescent="0.2">
      <c r="A61" s="82">
        <v>2</v>
      </c>
      <c r="B61" s="83" t="s">
        <v>907</v>
      </c>
      <c r="C61" s="13" t="s">
        <v>908</v>
      </c>
    </row>
    <row r="62" spans="1:3" x14ac:dyDescent="0.2">
      <c r="A62" s="82">
        <v>2</v>
      </c>
      <c r="B62" s="83" t="s">
        <v>909</v>
      </c>
      <c r="C62" s="13" t="s">
        <v>910</v>
      </c>
    </row>
    <row r="63" spans="1:3" x14ac:dyDescent="0.2">
      <c r="A63" s="82">
        <v>2</v>
      </c>
      <c r="B63" s="83" t="s">
        <v>911</v>
      </c>
      <c r="C63" s="13" t="s">
        <v>912</v>
      </c>
    </row>
    <row r="64" spans="1:3" x14ac:dyDescent="0.2">
      <c r="A64" s="82">
        <v>2</v>
      </c>
      <c r="B64" s="83" t="s">
        <v>913</v>
      </c>
      <c r="C64" s="13" t="s">
        <v>914</v>
      </c>
    </row>
    <row r="65" spans="1:3" x14ac:dyDescent="0.2">
      <c r="A65" s="82">
        <v>2</v>
      </c>
      <c r="B65" s="83" t="s">
        <v>915</v>
      </c>
      <c r="C65" s="13" t="s">
        <v>916</v>
      </c>
    </row>
    <row r="66" spans="1:3" x14ac:dyDescent="0.2">
      <c r="A66" s="82">
        <v>2</v>
      </c>
      <c r="B66" s="83" t="s">
        <v>917</v>
      </c>
      <c r="C66" s="13" t="s">
        <v>918</v>
      </c>
    </row>
    <row r="67" spans="1:3" x14ac:dyDescent="0.2">
      <c r="A67" s="82">
        <v>2</v>
      </c>
      <c r="B67" s="83" t="s">
        <v>919</v>
      </c>
      <c r="C67" s="13" t="s">
        <v>920</v>
      </c>
    </row>
    <row r="68" spans="1:3" x14ac:dyDescent="0.2">
      <c r="A68" s="82">
        <v>2</v>
      </c>
      <c r="B68" s="83" t="s">
        <v>921</v>
      </c>
      <c r="C68" s="13" t="s">
        <v>922</v>
      </c>
    </row>
    <row r="69" spans="1:3" x14ac:dyDescent="0.2">
      <c r="A69" s="82">
        <v>3</v>
      </c>
      <c r="B69" s="83" t="s">
        <v>923</v>
      </c>
      <c r="C69" s="13" t="s">
        <v>924</v>
      </c>
    </row>
    <row r="70" spans="1:3" x14ac:dyDescent="0.2">
      <c r="A70" s="82">
        <v>3</v>
      </c>
      <c r="B70" s="83" t="s">
        <v>925</v>
      </c>
      <c r="C70" s="13" t="s">
        <v>926</v>
      </c>
    </row>
    <row r="71" spans="1:3" x14ac:dyDescent="0.2">
      <c r="A71" s="82">
        <v>3</v>
      </c>
      <c r="B71" s="83" t="s">
        <v>927</v>
      </c>
      <c r="C71" s="13" t="s">
        <v>928</v>
      </c>
    </row>
    <row r="72" spans="1:3" x14ac:dyDescent="0.2">
      <c r="A72" s="82">
        <v>3</v>
      </c>
      <c r="B72" s="83" t="s">
        <v>929</v>
      </c>
      <c r="C72" s="13" t="s">
        <v>930</v>
      </c>
    </row>
    <row r="73" spans="1:3" x14ac:dyDescent="0.2">
      <c r="A73" s="82">
        <v>3</v>
      </c>
      <c r="B73" s="83" t="s">
        <v>931</v>
      </c>
      <c r="C73" s="13" t="s">
        <v>932</v>
      </c>
    </row>
    <row r="74" spans="1:3" x14ac:dyDescent="0.2">
      <c r="A74" s="82">
        <v>3</v>
      </c>
      <c r="B74" s="83" t="s">
        <v>933</v>
      </c>
      <c r="C74" s="13" t="s">
        <v>934</v>
      </c>
    </row>
    <row r="75" spans="1:3" x14ac:dyDescent="0.2">
      <c r="A75" s="82">
        <v>3</v>
      </c>
      <c r="B75" s="83" t="s">
        <v>935</v>
      </c>
      <c r="C75" s="13" t="s">
        <v>936</v>
      </c>
    </row>
    <row r="76" spans="1:3" x14ac:dyDescent="0.2">
      <c r="A76" s="82">
        <v>3</v>
      </c>
      <c r="B76" s="83" t="s">
        <v>937</v>
      </c>
      <c r="C76" s="13" t="s">
        <v>938</v>
      </c>
    </row>
    <row r="77" spans="1:3" x14ac:dyDescent="0.2">
      <c r="A77" s="82">
        <v>3</v>
      </c>
      <c r="B77" s="83" t="s">
        <v>939</v>
      </c>
      <c r="C77" s="13" t="s">
        <v>940</v>
      </c>
    </row>
    <row r="78" spans="1:3" x14ac:dyDescent="0.2">
      <c r="A78" s="82">
        <v>3</v>
      </c>
      <c r="B78" s="83" t="s">
        <v>941</v>
      </c>
      <c r="C78" s="13" t="s">
        <v>942</v>
      </c>
    </row>
    <row r="79" spans="1:3" x14ac:dyDescent="0.2">
      <c r="A79" s="82">
        <v>3</v>
      </c>
      <c r="B79" s="83" t="s">
        <v>943</v>
      </c>
      <c r="C79" s="13" t="s">
        <v>944</v>
      </c>
    </row>
    <row r="80" spans="1:3" x14ac:dyDescent="0.2">
      <c r="A80" s="82">
        <v>3</v>
      </c>
      <c r="B80" s="83" t="s">
        <v>945</v>
      </c>
      <c r="C80" s="13" t="s">
        <v>946</v>
      </c>
    </row>
    <row r="81" spans="1:3" x14ac:dyDescent="0.2">
      <c r="A81" s="82">
        <v>3</v>
      </c>
      <c r="B81" s="83" t="s">
        <v>947</v>
      </c>
      <c r="C81" s="13" t="s">
        <v>948</v>
      </c>
    </row>
    <row r="82" spans="1:3" x14ac:dyDescent="0.2">
      <c r="A82" s="82">
        <v>3</v>
      </c>
      <c r="B82" s="83" t="s">
        <v>949</v>
      </c>
      <c r="C82" s="13" t="s">
        <v>950</v>
      </c>
    </row>
    <row r="83" spans="1:3" x14ac:dyDescent="0.2">
      <c r="A83" s="82">
        <v>3</v>
      </c>
      <c r="B83" s="83" t="s">
        <v>951</v>
      </c>
      <c r="C83" s="13" t="s">
        <v>952</v>
      </c>
    </row>
    <row r="84" spans="1:3" x14ac:dyDescent="0.2">
      <c r="A84" s="82">
        <v>3</v>
      </c>
      <c r="B84" s="83" t="s">
        <v>953</v>
      </c>
      <c r="C84" s="13" t="s">
        <v>954</v>
      </c>
    </row>
    <row r="85" spans="1:3" x14ac:dyDescent="0.2">
      <c r="A85" s="82">
        <v>3</v>
      </c>
      <c r="B85" s="83" t="s">
        <v>955</v>
      </c>
      <c r="C85" s="13" t="s">
        <v>956</v>
      </c>
    </row>
    <row r="86" spans="1:3" x14ac:dyDescent="0.2">
      <c r="A86" s="82">
        <v>3</v>
      </c>
      <c r="B86" s="83" t="s">
        <v>957</v>
      </c>
      <c r="C86" s="13" t="s">
        <v>958</v>
      </c>
    </row>
    <row r="87" spans="1:3" x14ac:dyDescent="0.2">
      <c r="A87" s="82">
        <v>3</v>
      </c>
      <c r="B87" s="83" t="s">
        <v>959</v>
      </c>
      <c r="C87" s="13" t="s">
        <v>960</v>
      </c>
    </row>
    <row r="88" spans="1:3" x14ac:dyDescent="0.2">
      <c r="A88" s="82">
        <v>3</v>
      </c>
      <c r="B88" s="83" t="s">
        <v>961</v>
      </c>
      <c r="C88" s="13" t="s">
        <v>962</v>
      </c>
    </row>
    <row r="89" spans="1:3" x14ac:dyDescent="0.2">
      <c r="A89" s="82">
        <v>3</v>
      </c>
      <c r="B89" s="83" t="s">
        <v>963</v>
      </c>
      <c r="C89" s="13" t="s">
        <v>964</v>
      </c>
    </row>
    <row r="90" spans="1:3" x14ac:dyDescent="0.2">
      <c r="A90" s="82">
        <v>3</v>
      </c>
      <c r="B90" s="83" t="s">
        <v>965</v>
      </c>
      <c r="C90" s="13" t="s">
        <v>966</v>
      </c>
    </row>
    <row r="91" spans="1:3" x14ac:dyDescent="0.2">
      <c r="A91" s="82">
        <v>3</v>
      </c>
      <c r="B91" s="83" t="s">
        <v>967</v>
      </c>
      <c r="C91" s="13" t="s">
        <v>968</v>
      </c>
    </row>
    <row r="92" spans="1:3" x14ac:dyDescent="0.2">
      <c r="A92" s="82">
        <v>3</v>
      </c>
      <c r="B92" s="83" t="s">
        <v>969</v>
      </c>
      <c r="C92" s="13" t="s">
        <v>970</v>
      </c>
    </row>
    <row r="93" spans="1:3" x14ac:dyDescent="0.2">
      <c r="A93" s="82">
        <v>3</v>
      </c>
      <c r="B93" s="83" t="s">
        <v>971</v>
      </c>
      <c r="C93" s="13" t="s">
        <v>972</v>
      </c>
    </row>
    <row r="94" spans="1:3" x14ac:dyDescent="0.2">
      <c r="A94" s="82">
        <v>3</v>
      </c>
      <c r="B94" s="83" t="s">
        <v>973</v>
      </c>
      <c r="C94" s="13" t="s">
        <v>974</v>
      </c>
    </row>
    <row r="95" spans="1:3" x14ac:dyDescent="0.2">
      <c r="A95" s="82">
        <v>3</v>
      </c>
      <c r="B95" s="83" t="s">
        <v>975</v>
      </c>
      <c r="C95" s="13" t="s">
        <v>976</v>
      </c>
    </row>
    <row r="96" spans="1:3" x14ac:dyDescent="0.2">
      <c r="A96" s="82">
        <v>3</v>
      </c>
      <c r="B96" s="83" t="s">
        <v>977</v>
      </c>
      <c r="C96" s="13" t="s">
        <v>978</v>
      </c>
    </row>
    <row r="97" spans="1:3" x14ac:dyDescent="0.2">
      <c r="A97" s="82">
        <v>3</v>
      </c>
      <c r="B97" s="83" t="s">
        <v>979</v>
      </c>
      <c r="C97" s="13" t="s">
        <v>980</v>
      </c>
    </row>
    <row r="98" spans="1:3" x14ac:dyDescent="0.2">
      <c r="A98" s="82">
        <v>3</v>
      </c>
      <c r="B98" s="83" t="s">
        <v>981</v>
      </c>
      <c r="C98" s="13" t="s">
        <v>982</v>
      </c>
    </row>
    <row r="99" spans="1:3" x14ac:dyDescent="0.2">
      <c r="A99" s="82">
        <v>3</v>
      </c>
      <c r="B99" s="83" t="s">
        <v>983</v>
      </c>
      <c r="C99" s="13" t="s">
        <v>984</v>
      </c>
    </row>
    <row r="100" spans="1:3" x14ac:dyDescent="0.2">
      <c r="A100" s="82">
        <v>4</v>
      </c>
      <c r="B100" s="83" t="s">
        <v>985</v>
      </c>
      <c r="C100" s="13" t="s">
        <v>986</v>
      </c>
    </row>
    <row r="101" spans="1:3" x14ac:dyDescent="0.2">
      <c r="A101" s="82">
        <v>4</v>
      </c>
      <c r="B101" s="83" t="s">
        <v>987</v>
      </c>
      <c r="C101" s="13" t="s">
        <v>988</v>
      </c>
    </row>
    <row r="102" spans="1:3" x14ac:dyDescent="0.2">
      <c r="A102" s="82">
        <v>4</v>
      </c>
      <c r="B102" s="83" t="s">
        <v>989</v>
      </c>
      <c r="C102" s="13" t="s">
        <v>990</v>
      </c>
    </row>
    <row r="103" spans="1:3" x14ac:dyDescent="0.2">
      <c r="A103" s="82">
        <v>4</v>
      </c>
      <c r="B103" s="83" t="s">
        <v>991</v>
      </c>
      <c r="C103" s="13" t="s">
        <v>992</v>
      </c>
    </row>
    <row r="104" spans="1:3" x14ac:dyDescent="0.2">
      <c r="A104" s="82">
        <v>4</v>
      </c>
      <c r="B104" s="83" t="s">
        <v>993</v>
      </c>
      <c r="C104" s="13" t="s">
        <v>994</v>
      </c>
    </row>
    <row r="105" spans="1:3" x14ac:dyDescent="0.2">
      <c r="A105" s="82">
        <v>4</v>
      </c>
      <c r="B105" s="83" t="s">
        <v>995</v>
      </c>
      <c r="C105" s="13" t="s">
        <v>996</v>
      </c>
    </row>
    <row r="106" spans="1:3" x14ac:dyDescent="0.2">
      <c r="A106" s="82">
        <v>4</v>
      </c>
      <c r="B106" s="83" t="s">
        <v>995</v>
      </c>
      <c r="C106" s="13" t="s">
        <v>996</v>
      </c>
    </row>
    <row r="107" spans="1:3" x14ac:dyDescent="0.2">
      <c r="A107" s="82">
        <v>4</v>
      </c>
      <c r="B107" s="83" t="s">
        <v>997</v>
      </c>
      <c r="C107" s="13" t="s">
        <v>998</v>
      </c>
    </row>
    <row r="108" spans="1:3" x14ac:dyDescent="0.2">
      <c r="A108" s="82">
        <v>4</v>
      </c>
      <c r="B108" s="83" t="s">
        <v>999</v>
      </c>
      <c r="C108" s="13" t="s">
        <v>1000</v>
      </c>
    </row>
    <row r="109" spans="1:3" x14ac:dyDescent="0.2">
      <c r="A109" s="82">
        <v>4</v>
      </c>
      <c r="B109" s="83" t="s">
        <v>1001</v>
      </c>
      <c r="C109" s="13" t="s">
        <v>1002</v>
      </c>
    </row>
    <row r="110" spans="1:3" x14ac:dyDescent="0.2">
      <c r="A110" s="82">
        <v>4</v>
      </c>
      <c r="B110" s="83" t="s">
        <v>1003</v>
      </c>
      <c r="C110" s="13" t="s">
        <v>1004</v>
      </c>
    </row>
    <row r="111" spans="1:3" x14ac:dyDescent="0.2">
      <c r="A111" s="82">
        <v>4</v>
      </c>
      <c r="B111" s="83" t="s">
        <v>1005</v>
      </c>
      <c r="C111" s="13" t="s">
        <v>1006</v>
      </c>
    </row>
    <row r="112" spans="1:3" x14ac:dyDescent="0.2">
      <c r="A112" s="82">
        <v>4</v>
      </c>
      <c r="B112" s="83" t="s">
        <v>1007</v>
      </c>
      <c r="C112" s="13" t="s">
        <v>1008</v>
      </c>
    </row>
    <row r="113" spans="1:3" x14ac:dyDescent="0.2">
      <c r="A113" s="82">
        <v>4</v>
      </c>
      <c r="B113" s="83" t="s">
        <v>1009</v>
      </c>
      <c r="C113" s="13" t="s">
        <v>1010</v>
      </c>
    </row>
    <row r="114" spans="1:3" x14ac:dyDescent="0.2">
      <c r="A114" s="82">
        <v>4</v>
      </c>
      <c r="B114" s="83" t="s">
        <v>1011</v>
      </c>
      <c r="C114" s="13" t="s">
        <v>1012</v>
      </c>
    </row>
    <row r="115" spans="1:3" x14ac:dyDescent="0.2">
      <c r="A115" s="82">
        <v>4</v>
      </c>
      <c r="B115" s="83" t="s">
        <v>1013</v>
      </c>
      <c r="C115" s="13" t="s">
        <v>1014</v>
      </c>
    </row>
    <row r="116" spans="1:3" x14ac:dyDescent="0.2">
      <c r="A116" s="82">
        <v>4</v>
      </c>
      <c r="B116" s="83" t="s">
        <v>1015</v>
      </c>
      <c r="C116" s="13" t="s">
        <v>1016</v>
      </c>
    </row>
    <row r="117" spans="1:3" x14ac:dyDescent="0.2">
      <c r="A117" s="82">
        <v>4</v>
      </c>
      <c r="B117" s="83" t="s">
        <v>1017</v>
      </c>
      <c r="C117" s="13" t="s">
        <v>1018</v>
      </c>
    </row>
    <row r="118" spans="1:3" x14ac:dyDescent="0.2">
      <c r="A118" s="82">
        <v>4</v>
      </c>
      <c r="B118" s="83" t="s">
        <v>1019</v>
      </c>
      <c r="C118" s="13" t="s">
        <v>1020</v>
      </c>
    </row>
    <row r="119" spans="1:3" x14ac:dyDescent="0.2">
      <c r="A119" s="82">
        <v>4</v>
      </c>
      <c r="B119" s="83" t="s">
        <v>1021</v>
      </c>
      <c r="C119" s="13" t="s">
        <v>1022</v>
      </c>
    </row>
    <row r="120" spans="1:3" x14ac:dyDescent="0.2">
      <c r="A120" s="82">
        <v>4</v>
      </c>
      <c r="B120" s="83" t="s">
        <v>1023</v>
      </c>
      <c r="C120" s="13" t="s">
        <v>1024</v>
      </c>
    </row>
    <row r="121" spans="1:3" x14ac:dyDescent="0.2">
      <c r="A121" s="82">
        <v>4</v>
      </c>
      <c r="B121" s="83" t="s">
        <v>1025</v>
      </c>
      <c r="C121" s="13" t="s">
        <v>1026</v>
      </c>
    </row>
    <row r="122" spans="1:3" x14ac:dyDescent="0.2">
      <c r="A122" s="82">
        <v>4</v>
      </c>
      <c r="B122" s="83" t="s">
        <v>1027</v>
      </c>
      <c r="C122" s="13" t="s">
        <v>1028</v>
      </c>
    </row>
    <row r="123" spans="1:3" x14ac:dyDescent="0.2">
      <c r="A123" s="82">
        <v>4</v>
      </c>
      <c r="B123" s="83" t="s">
        <v>1029</v>
      </c>
      <c r="C123" s="13" t="s">
        <v>1030</v>
      </c>
    </row>
    <row r="124" spans="1:3" x14ac:dyDescent="0.2">
      <c r="A124" s="82">
        <v>4</v>
      </c>
      <c r="B124" s="83" t="s">
        <v>1031</v>
      </c>
      <c r="C124" s="13" t="s">
        <v>1032</v>
      </c>
    </row>
    <row r="125" spans="1:3" x14ac:dyDescent="0.2">
      <c r="A125" s="82">
        <v>4</v>
      </c>
      <c r="B125" s="83" t="s">
        <v>1033</v>
      </c>
      <c r="C125" s="13" t="s">
        <v>1034</v>
      </c>
    </row>
    <row r="126" spans="1:3" x14ac:dyDescent="0.2">
      <c r="A126" s="82">
        <v>4</v>
      </c>
      <c r="B126" s="83" t="s">
        <v>1035</v>
      </c>
      <c r="C126" s="13" t="s">
        <v>1036</v>
      </c>
    </row>
    <row r="127" spans="1:3" x14ac:dyDescent="0.2">
      <c r="A127" s="82">
        <v>4</v>
      </c>
      <c r="B127" s="83" t="s">
        <v>1037</v>
      </c>
      <c r="C127" s="13" t="s">
        <v>1038</v>
      </c>
    </row>
    <row r="128" spans="1:3" x14ac:dyDescent="0.2">
      <c r="A128" s="82">
        <v>4</v>
      </c>
      <c r="B128" s="83" t="s">
        <v>1039</v>
      </c>
      <c r="C128" s="13" t="s">
        <v>1040</v>
      </c>
    </row>
    <row r="129" spans="1:3" x14ac:dyDescent="0.2">
      <c r="A129" s="82">
        <v>4</v>
      </c>
      <c r="B129" s="83" t="s">
        <v>1041</v>
      </c>
      <c r="C129" s="13" t="s">
        <v>1042</v>
      </c>
    </row>
    <row r="130" spans="1:3" x14ac:dyDescent="0.2">
      <c r="A130" s="82">
        <v>4</v>
      </c>
      <c r="B130" s="83" t="s">
        <v>1043</v>
      </c>
      <c r="C130" s="13" t="s">
        <v>1044</v>
      </c>
    </row>
    <row r="131" spans="1:3" x14ac:dyDescent="0.2">
      <c r="A131" s="82">
        <v>4</v>
      </c>
      <c r="B131" s="83" t="s">
        <v>1045</v>
      </c>
      <c r="C131" s="13" t="s">
        <v>1046</v>
      </c>
    </row>
    <row r="132" spans="1:3" x14ac:dyDescent="0.2">
      <c r="A132" s="82">
        <v>4</v>
      </c>
      <c r="B132" s="83" t="s">
        <v>1047</v>
      </c>
      <c r="C132" s="13" t="s">
        <v>1048</v>
      </c>
    </row>
    <row r="133" spans="1:3" x14ac:dyDescent="0.2">
      <c r="A133" s="82">
        <v>4</v>
      </c>
      <c r="B133" s="83" t="s">
        <v>1049</v>
      </c>
      <c r="C133" s="13" t="s">
        <v>1050</v>
      </c>
    </row>
    <row r="134" spans="1:3" x14ac:dyDescent="0.2">
      <c r="A134" s="82">
        <v>4</v>
      </c>
      <c r="B134" s="83" t="s">
        <v>1051</v>
      </c>
      <c r="C134" s="13" t="s">
        <v>1052</v>
      </c>
    </row>
    <row r="135" spans="1:3" x14ac:dyDescent="0.2">
      <c r="A135" s="82">
        <v>4</v>
      </c>
      <c r="B135" s="83" t="s">
        <v>1053</v>
      </c>
      <c r="C135" s="13" t="s">
        <v>1054</v>
      </c>
    </row>
    <row r="136" spans="1:3" x14ac:dyDescent="0.2">
      <c r="A136" s="82">
        <v>4</v>
      </c>
      <c r="B136" s="83" t="s">
        <v>1055</v>
      </c>
      <c r="C136" s="13" t="s">
        <v>1056</v>
      </c>
    </row>
    <row r="137" spans="1:3" x14ac:dyDescent="0.2">
      <c r="A137" s="82">
        <v>4</v>
      </c>
      <c r="B137" s="83" t="s">
        <v>1057</v>
      </c>
      <c r="C137" s="13" t="s">
        <v>1058</v>
      </c>
    </row>
    <row r="138" spans="1:3" x14ac:dyDescent="0.2">
      <c r="A138" s="82">
        <v>4</v>
      </c>
      <c r="B138" s="83" t="s">
        <v>1059</v>
      </c>
      <c r="C138" s="13" t="s">
        <v>1060</v>
      </c>
    </row>
    <row r="139" spans="1:3" x14ac:dyDescent="0.2">
      <c r="A139" s="82">
        <v>4</v>
      </c>
      <c r="B139" s="83" t="s">
        <v>1061</v>
      </c>
      <c r="C139" s="13" t="s">
        <v>1062</v>
      </c>
    </row>
    <row r="140" spans="1:3" x14ac:dyDescent="0.2">
      <c r="A140" s="82">
        <v>4</v>
      </c>
      <c r="B140" s="83" t="s">
        <v>1063</v>
      </c>
      <c r="C140" s="13" t="s">
        <v>1064</v>
      </c>
    </row>
    <row r="141" spans="1:3" x14ac:dyDescent="0.2">
      <c r="A141" s="82">
        <v>4</v>
      </c>
      <c r="B141" s="83" t="s">
        <v>1065</v>
      </c>
      <c r="C141" s="13" t="s">
        <v>1066</v>
      </c>
    </row>
    <row r="142" spans="1:3" x14ac:dyDescent="0.2">
      <c r="A142" s="82">
        <v>4</v>
      </c>
      <c r="B142" s="83" t="s">
        <v>1067</v>
      </c>
      <c r="C142" s="13" t="s">
        <v>1068</v>
      </c>
    </row>
    <row r="143" spans="1:3" x14ac:dyDescent="0.2">
      <c r="A143" s="82">
        <v>5</v>
      </c>
      <c r="B143" s="83" t="s">
        <v>1069</v>
      </c>
      <c r="C143" s="13" t="s">
        <v>1070</v>
      </c>
    </row>
    <row r="144" spans="1:3" x14ac:dyDescent="0.2">
      <c r="A144" s="82">
        <v>5</v>
      </c>
      <c r="B144" s="83" t="s">
        <v>1071</v>
      </c>
      <c r="C144" s="13" t="s">
        <v>1072</v>
      </c>
    </row>
    <row r="145" spans="1:3" x14ac:dyDescent="0.2">
      <c r="A145" s="82">
        <v>5</v>
      </c>
      <c r="B145" s="83" t="s">
        <v>1073</v>
      </c>
      <c r="C145" s="13" t="s">
        <v>1074</v>
      </c>
    </row>
    <row r="146" spans="1:3" x14ac:dyDescent="0.2">
      <c r="A146" s="82">
        <v>5</v>
      </c>
      <c r="B146" s="83" t="s">
        <v>1075</v>
      </c>
      <c r="C146" s="13" t="s">
        <v>1076</v>
      </c>
    </row>
    <row r="147" spans="1:3" x14ac:dyDescent="0.2">
      <c r="A147" s="82">
        <v>5</v>
      </c>
      <c r="B147" s="83" t="s">
        <v>1077</v>
      </c>
      <c r="C147" s="13" t="s">
        <v>1078</v>
      </c>
    </row>
    <row r="148" spans="1:3" x14ac:dyDescent="0.2">
      <c r="A148" s="82">
        <v>5</v>
      </c>
      <c r="B148" s="83" t="s">
        <v>1079</v>
      </c>
      <c r="C148" s="13" t="s">
        <v>1080</v>
      </c>
    </row>
    <row r="149" spans="1:3" x14ac:dyDescent="0.2">
      <c r="A149" s="82">
        <v>5</v>
      </c>
      <c r="B149" s="83" t="s">
        <v>1081</v>
      </c>
      <c r="C149" s="13" t="s">
        <v>1082</v>
      </c>
    </row>
    <row r="150" spans="1:3" x14ac:dyDescent="0.2">
      <c r="A150" s="82">
        <v>5</v>
      </c>
      <c r="B150" s="83" t="s">
        <v>1083</v>
      </c>
      <c r="C150" s="13" t="s">
        <v>1084</v>
      </c>
    </row>
    <row r="151" spans="1:3" x14ac:dyDescent="0.2">
      <c r="A151" s="82">
        <v>5</v>
      </c>
      <c r="B151" s="83" t="s">
        <v>1085</v>
      </c>
      <c r="C151" s="13" t="s">
        <v>1086</v>
      </c>
    </row>
    <row r="152" spans="1:3" x14ac:dyDescent="0.2">
      <c r="A152" s="82">
        <v>5</v>
      </c>
      <c r="B152" s="83" t="s">
        <v>1087</v>
      </c>
      <c r="C152" s="13" t="s">
        <v>1088</v>
      </c>
    </row>
    <row r="153" spans="1:3" x14ac:dyDescent="0.2">
      <c r="A153" s="82">
        <v>5</v>
      </c>
      <c r="B153" s="83" t="s">
        <v>1089</v>
      </c>
      <c r="C153" s="13" t="s">
        <v>1090</v>
      </c>
    </row>
    <row r="154" spans="1:3" x14ac:dyDescent="0.2">
      <c r="A154" s="82">
        <v>5</v>
      </c>
      <c r="B154" s="83" t="s">
        <v>1091</v>
      </c>
      <c r="C154" s="13" t="s">
        <v>1092</v>
      </c>
    </row>
    <row r="155" spans="1:3" x14ac:dyDescent="0.2">
      <c r="A155" s="82">
        <v>5</v>
      </c>
      <c r="B155" s="83" t="s">
        <v>1093</v>
      </c>
      <c r="C155" s="13" t="s">
        <v>1094</v>
      </c>
    </row>
    <row r="156" spans="1:3" x14ac:dyDescent="0.2">
      <c r="A156" s="82">
        <v>5</v>
      </c>
      <c r="B156" s="83" t="s">
        <v>1095</v>
      </c>
      <c r="C156" s="13" t="s">
        <v>1096</v>
      </c>
    </row>
    <row r="157" spans="1:3" x14ac:dyDescent="0.2">
      <c r="A157" s="82">
        <v>5</v>
      </c>
      <c r="B157" s="83" t="s">
        <v>1097</v>
      </c>
      <c r="C157" s="13" t="s">
        <v>1098</v>
      </c>
    </row>
    <row r="158" spans="1:3" x14ac:dyDescent="0.2">
      <c r="A158" s="82">
        <v>5</v>
      </c>
      <c r="B158" s="83" t="s">
        <v>1099</v>
      </c>
      <c r="C158" s="13" t="s">
        <v>1100</v>
      </c>
    </row>
    <row r="159" spans="1:3" x14ac:dyDescent="0.2">
      <c r="A159" s="82">
        <v>5</v>
      </c>
      <c r="B159" s="83" t="s">
        <v>1101</v>
      </c>
      <c r="C159" s="13" t="s">
        <v>1102</v>
      </c>
    </row>
    <row r="160" spans="1:3" x14ac:dyDescent="0.2">
      <c r="A160" s="82">
        <v>5</v>
      </c>
      <c r="B160" s="83" t="s">
        <v>1103</v>
      </c>
      <c r="C160" s="13" t="s">
        <v>1104</v>
      </c>
    </row>
    <row r="161" spans="1:3" x14ac:dyDescent="0.2">
      <c r="A161" s="82">
        <v>5</v>
      </c>
      <c r="B161" s="83" t="s">
        <v>1105</v>
      </c>
      <c r="C161" s="13" t="s">
        <v>1106</v>
      </c>
    </row>
    <row r="162" spans="1:3" x14ac:dyDescent="0.2">
      <c r="A162" s="82">
        <v>5</v>
      </c>
      <c r="B162" s="83" t="s">
        <v>1107</v>
      </c>
      <c r="C162" s="13" t="s">
        <v>1108</v>
      </c>
    </row>
    <row r="163" spans="1:3" x14ac:dyDescent="0.2">
      <c r="A163" s="82">
        <v>5</v>
      </c>
      <c r="B163" s="83" t="s">
        <v>1109</v>
      </c>
      <c r="C163" s="13" t="s">
        <v>1110</v>
      </c>
    </row>
    <row r="164" spans="1:3" x14ac:dyDescent="0.2">
      <c r="A164" s="82">
        <v>5</v>
      </c>
      <c r="B164" s="83" t="s">
        <v>1111</v>
      </c>
      <c r="C164" s="13" t="s">
        <v>1112</v>
      </c>
    </row>
    <row r="165" spans="1:3" x14ac:dyDescent="0.2">
      <c r="A165" s="82">
        <v>5</v>
      </c>
      <c r="B165" s="83" t="s">
        <v>1113</v>
      </c>
      <c r="C165" s="13" t="s">
        <v>1114</v>
      </c>
    </row>
    <row r="166" spans="1:3" x14ac:dyDescent="0.2">
      <c r="A166" s="82">
        <v>5</v>
      </c>
      <c r="B166" s="83" t="s">
        <v>1115</v>
      </c>
      <c r="C166" s="13" t="s">
        <v>1116</v>
      </c>
    </row>
    <row r="167" spans="1:3" x14ac:dyDescent="0.2">
      <c r="A167" s="82">
        <v>5</v>
      </c>
      <c r="B167" s="83" t="s">
        <v>1117</v>
      </c>
      <c r="C167" s="13" t="s">
        <v>1118</v>
      </c>
    </row>
    <row r="168" spans="1:3" x14ac:dyDescent="0.2">
      <c r="A168" s="82">
        <v>5</v>
      </c>
      <c r="B168" s="83" t="s">
        <v>1119</v>
      </c>
      <c r="C168" s="13" t="s">
        <v>1120</v>
      </c>
    </row>
    <row r="169" spans="1:3" x14ac:dyDescent="0.2">
      <c r="A169" s="82">
        <v>5</v>
      </c>
      <c r="B169" s="83" t="s">
        <v>1121</v>
      </c>
      <c r="C169" s="13" t="s">
        <v>1122</v>
      </c>
    </row>
    <row r="170" spans="1:3" x14ac:dyDescent="0.2">
      <c r="A170" s="82">
        <v>5</v>
      </c>
      <c r="B170" s="83" t="s">
        <v>1123</v>
      </c>
      <c r="C170" s="13" t="s">
        <v>1124</v>
      </c>
    </row>
    <row r="171" spans="1:3" x14ac:dyDescent="0.2">
      <c r="A171" s="82">
        <v>5</v>
      </c>
      <c r="B171" s="83" t="s">
        <v>1125</v>
      </c>
      <c r="C171" s="13" t="s">
        <v>1126</v>
      </c>
    </row>
    <row r="172" spans="1:3" x14ac:dyDescent="0.2">
      <c r="A172" s="82">
        <v>5</v>
      </c>
      <c r="B172" s="83" t="s">
        <v>1127</v>
      </c>
      <c r="C172" s="13" t="s">
        <v>1128</v>
      </c>
    </row>
    <row r="173" spans="1:3" x14ac:dyDescent="0.2">
      <c r="A173" s="82">
        <v>5</v>
      </c>
      <c r="B173" s="83" t="s">
        <v>1129</v>
      </c>
      <c r="C173" s="13" t="s">
        <v>1130</v>
      </c>
    </row>
    <row r="174" spans="1:3" x14ac:dyDescent="0.2">
      <c r="A174" s="82">
        <v>5</v>
      </c>
      <c r="B174" s="83" t="s">
        <v>1131</v>
      </c>
      <c r="C174" s="13" t="s">
        <v>1132</v>
      </c>
    </row>
    <row r="175" spans="1:3" x14ac:dyDescent="0.2">
      <c r="A175" s="82">
        <v>5</v>
      </c>
      <c r="B175" s="83" t="s">
        <v>1133</v>
      </c>
      <c r="C175" s="13" t="s">
        <v>1134</v>
      </c>
    </row>
    <row r="176" spans="1:3" x14ac:dyDescent="0.2">
      <c r="A176" s="82">
        <v>5</v>
      </c>
      <c r="B176" s="83" t="s">
        <v>1135</v>
      </c>
      <c r="C176" s="13" t="s">
        <v>1136</v>
      </c>
    </row>
    <row r="177" spans="1:3" x14ac:dyDescent="0.2">
      <c r="A177" s="82">
        <v>5</v>
      </c>
      <c r="B177" s="83" t="s">
        <v>1137</v>
      </c>
      <c r="C177" s="13" t="s">
        <v>1138</v>
      </c>
    </row>
    <row r="178" spans="1:3" x14ac:dyDescent="0.2">
      <c r="A178" s="82">
        <v>5</v>
      </c>
      <c r="B178" s="83" t="s">
        <v>1139</v>
      </c>
      <c r="C178" s="13" t="s">
        <v>1140</v>
      </c>
    </row>
    <row r="179" spans="1:3" x14ac:dyDescent="0.2">
      <c r="A179" s="82">
        <v>5</v>
      </c>
      <c r="B179" s="83" t="s">
        <v>1141</v>
      </c>
      <c r="C179" s="13" t="s">
        <v>1142</v>
      </c>
    </row>
    <row r="180" spans="1:3" x14ac:dyDescent="0.2">
      <c r="A180" s="82">
        <v>6</v>
      </c>
      <c r="B180" s="83" t="s">
        <v>1143</v>
      </c>
      <c r="C180" s="13" t="s">
        <v>1144</v>
      </c>
    </row>
    <row r="181" spans="1:3" x14ac:dyDescent="0.2">
      <c r="A181" s="82">
        <v>6</v>
      </c>
      <c r="B181" s="83" t="s">
        <v>1145</v>
      </c>
      <c r="C181" s="13" t="s">
        <v>1146</v>
      </c>
    </row>
    <row r="182" spans="1:3" x14ac:dyDescent="0.2">
      <c r="A182" s="82">
        <v>6</v>
      </c>
      <c r="B182" s="83" t="s">
        <v>1147</v>
      </c>
      <c r="C182" s="13" t="s">
        <v>1148</v>
      </c>
    </row>
    <row r="183" spans="1:3" x14ac:dyDescent="0.2">
      <c r="A183" s="82">
        <v>6</v>
      </c>
      <c r="B183" s="83" t="s">
        <v>1149</v>
      </c>
      <c r="C183" s="13" t="s">
        <v>1150</v>
      </c>
    </row>
    <row r="184" spans="1:3" x14ac:dyDescent="0.2">
      <c r="A184" s="82">
        <v>6</v>
      </c>
      <c r="B184" s="83" t="s">
        <v>1151</v>
      </c>
      <c r="C184" s="13" t="s">
        <v>1152</v>
      </c>
    </row>
    <row r="185" spans="1:3" x14ac:dyDescent="0.2">
      <c r="A185" s="82">
        <v>6</v>
      </c>
      <c r="B185" s="83" t="s">
        <v>1153</v>
      </c>
      <c r="C185" s="13" t="s">
        <v>1154</v>
      </c>
    </row>
    <row r="186" spans="1:3" x14ac:dyDescent="0.2">
      <c r="A186" s="82">
        <v>6</v>
      </c>
      <c r="B186" s="83" t="s">
        <v>1155</v>
      </c>
      <c r="C186" s="13" t="s">
        <v>1156</v>
      </c>
    </row>
    <row r="187" spans="1:3" x14ac:dyDescent="0.2">
      <c r="A187" s="82">
        <v>6</v>
      </c>
      <c r="B187" s="83" t="s">
        <v>1157</v>
      </c>
      <c r="C187" s="13" t="s">
        <v>1158</v>
      </c>
    </row>
    <row r="188" spans="1:3" x14ac:dyDescent="0.2">
      <c r="A188" s="82">
        <v>6</v>
      </c>
      <c r="B188" s="83" t="s">
        <v>1159</v>
      </c>
      <c r="C188" s="13" t="s">
        <v>1160</v>
      </c>
    </row>
    <row r="189" spans="1:3" x14ac:dyDescent="0.2">
      <c r="A189" s="82">
        <v>6</v>
      </c>
      <c r="B189" s="83" t="s">
        <v>1161</v>
      </c>
      <c r="C189" s="13" t="s">
        <v>1162</v>
      </c>
    </row>
    <row r="190" spans="1:3" x14ac:dyDescent="0.2">
      <c r="A190" s="82">
        <v>6</v>
      </c>
      <c r="B190" s="83" t="s">
        <v>1163</v>
      </c>
      <c r="C190" s="13" t="s">
        <v>1164</v>
      </c>
    </row>
    <row r="191" spans="1:3" x14ac:dyDescent="0.2">
      <c r="A191" s="82">
        <v>6</v>
      </c>
      <c r="B191" s="83" t="s">
        <v>1165</v>
      </c>
      <c r="C191" s="13" t="s">
        <v>1166</v>
      </c>
    </row>
    <row r="192" spans="1:3" x14ac:dyDescent="0.2">
      <c r="A192" s="82">
        <v>6</v>
      </c>
      <c r="B192" s="83" t="s">
        <v>1167</v>
      </c>
      <c r="C192" s="13" t="s">
        <v>1168</v>
      </c>
    </row>
    <row r="193" spans="1:3" x14ac:dyDescent="0.2">
      <c r="A193" s="82">
        <v>6</v>
      </c>
      <c r="B193" s="83" t="s">
        <v>1169</v>
      </c>
      <c r="C193" s="13" t="s">
        <v>1170</v>
      </c>
    </row>
    <row r="194" spans="1:3" x14ac:dyDescent="0.2">
      <c r="A194" s="82">
        <v>6</v>
      </c>
      <c r="B194" s="83" t="s">
        <v>1171</v>
      </c>
      <c r="C194" s="13" t="s">
        <v>1172</v>
      </c>
    </row>
    <row r="195" spans="1:3" x14ac:dyDescent="0.2">
      <c r="A195" s="82">
        <v>6</v>
      </c>
      <c r="B195" s="83" t="s">
        <v>1173</v>
      </c>
      <c r="C195" s="13" t="s">
        <v>1174</v>
      </c>
    </row>
    <row r="196" spans="1:3" x14ac:dyDescent="0.2">
      <c r="A196" s="82">
        <v>6</v>
      </c>
      <c r="B196" s="83" t="s">
        <v>1175</v>
      </c>
      <c r="C196" s="13" t="s">
        <v>1176</v>
      </c>
    </row>
    <row r="197" spans="1:3" x14ac:dyDescent="0.2">
      <c r="A197" s="82">
        <v>6</v>
      </c>
      <c r="B197" s="83" t="s">
        <v>1177</v>
      </c>
      <c r="C197" s="13" t="s">
        <v>1178</v>
      </c>
    </row>
    <row r="198" spans="1:3" x14ac:dyDescent="0.2">
      <c r="A198" s="82">
        <v>6</v>
      </c>
      <c r="B198" s="83" t="s">
        <v>1179</v>
      </c>
      <c r="C198" s="13" t="s">
        <v>1180</v>
      </c>
    </row>
    <row r="199" spans="1:3" x14ac:dyDescent="0.2">
      <c r="A199" s="82">
        <v>6</v>
      </c>
      <c r="B199" s="83" t="s">
        <v>1181</v>
      </c>
      <c r="C199" s="13" t="s">
        <v>1182</v>
      </c>
    </row>
    <row r="200" spans="1:3" x14ac:dyDescent="0.2">
      <c r="A200" s="82">
        <v>6</v>
      </c>
      <c r="B200" s="83" t="s">
        <v>1183</v>
      </c>
      <c r="C200" s="13" t="s">
        <v>1184</v>
      </c>
    </row>
    <row r="201" spans="1:3" x14ac:dyDescent="0.2">
      <c r="A201" s="82">
        <v>6</v>
      </c>
      <c r="B201" s="83" t="s">
        <v>1185</v>
      </c>
      <c r="C201" s="13" t="s">
        <v>1186</v>
      </c>
    </row>
    <row r="202" spans="1:3" x14ac:dyDescent="0.2">
      <c r="A202" s="82">
        <v>6</v>
      </c>
      <c r="B202" s="83" t="s">
        <v>1187</v>
      </c>
      <c r="C202" s="13" t="s">
        <v>1188</v>
      </c>
    </row>
    <row r="203" spans="1:3" x14ac:dyDescent="0.2">
      <c r="A203" s="82">
        <v>6</v>
      </c>
      <c r="B203" s="83" t="s">
        <v>1189</v>
      </c>
      <c r="C203" s="13" t="s">
        <v>1190</v>
      </c>
    </row>
    <row r="204" spans="1:3" x14ac:dyDescent="0.2">
      <c r="A204" s="82">
        <v>6</v>
      </c>
      <c r="B204" s="83" t="s">
        <v>1191</v>
      </c>
      <c r="C204" s="13" t="s">
        <v>1192</v>
      </c>
    </row>
    <row r="205" spans="1:3" x14ac:dyDescent="0.2">
      <c r="A205" s="82">
        <v>6</v>
      </c>
      <c r="B205" s="83" t="s">
        <v>1193</v>
      </c>
      <c r="C205" s="13" t="s">
        <v>1194</v>
      </c>
    </row>
    <row r="206" spans="1:3" x14ac:dyDescent="0.2">
      <c r="A206" s="82">
        <v>6</v>
      </c>
      <c r="B206" s="83" t="s">
        <v>1195</v>
      </c>
      <c r="C206" s="13" t="s">
        <v>1196</v>
      </c>
    </row>
    <row r="207" spans="1:3" x14ac:dyDescent="0.2">
      <c r="A207" s="82">
        <v>7</v>
      </c>
      <c r="B207" s="83" t="s">
        <v>1197</v>
      </c>
      <c r="C207" s="13" t="s">
        <v>1198</v>
      </c>
    </row>
    <row r="208" spans="1:3" x14ac:dyDescent="0.2">
      <c r="A208" s="82">
        <v>7</v>
      </c>
      <c r="B208" s="83" t="s">
        <v>1199</v>
      </c>
      <c r="C208" s="13" t="s">
        <v>1200</v>
      </c>
    </row>
    <row r="209" spans="1:3" x14ac:dyDescent="0.2">
      <c r="A209" s="82">
        <v>7</v>
      </c>
      <c r="B209" s="83" t="s">
        <v>1201</v>
      </c>
      <c r="C209" s="13" t="s">
        <v>1202</v>
      </c>
    </row>
    <row r="210" spans="1:3" x14ac:dyDescent="0.2">
      <c r="A210" s="82">
        <v>7</v>
      </c>
      <c r="B210" s="83" t="s">
        <v>1203</v>
      </c>
      <c r="C210" s="13" t="s">
        <v>1204</v>
      </c>
    </row>
    <row r="211" spans="1:3" x14ac:dyDescent="0.2">
      <c r="A211" s="82">
        <v>7</v>
      </c>
      <c r="B211" s="83" t="s">
        <v>1205</v>
      </c>
      <c r="C211" s="13" t="s">
        <v>1206</v>
      </c>
    </row>
    <row r="212" spans="1:3" x14ac:dyDescent="0.2">
      <c r="A212" s="82">
        <v>7</v>
      </c>
      <c r="B212" s="83" t="s">
        <v>1207</v>
      </c>
      <c r="C212" s="13" t="s">
        <v>1208</v>
      </c>
    </row>
    <row r="213" spans="1:3" x14ac:dyDescent="0.2">
      <c r="A213" s="82">
        <v>7</v>
      </c>
      <c r="B213" s="83" t="s">
        <v>1209</v>
      </c>
      <c r="C213" s="13" t="s">
        <v>1210</v>
      </c>
    </row>
    <row r="214" spans="1:3" x14ac:dyDescent="0.2">
      <c r="A214" s="82">
        <v>7</v>
      </c>
      <c r="B214" s="83" t="s">
        <v>1211</v>
      </c>
      <c r="C214" s="13" t="s">
        <v>1212</v>
      </c>
    </row>
    <row r="215" spans="1:3" x14ac:dyDescent="0.2">
      <c r="A215" s="82">
        <v>7</v>
      </c>
      <c r="B215" s="83" t="s">
        <v>1213</v>
      </c>
      <c r="C215" s="13" t="s">
        <v>1214</v>
      </c>
    </row>
    <row r="216" spans="1:3" x14ac:dyDescent="0.2">
      <c r="A216" s="82">
        <v>7</v>
      </c>
      <c r="B216" s="83" t="s">
        <v>1215</v>
      </c>
      <c r="C216" s="13" t="s">
        <v>1216</v>
      </c>
    </row>
    <row r="217" spans="1:3" x14ac:dyDescent="0.2">
      <c r="A217" s="82">
        <v>7</v>
      </c>
      <c r="B217" s="83" t="s">
        <v>1217</v>
      </c>
      <c r="C217" s="13" t="s">
        <v>1218</v>
      </c>
    </row>
    <row r="218" spans="1:3" x14ac:dyDescent="0.2">
      <c r="A218" s="82">
        <v>7</v>
      </c>
      <c r="B218" s="83" t="s">
        <v>1219</v>
      </c>
      <c r="C218" s="13" t="s">
        <v>1220</v>
      </c>
    </row>
    <row r="219" spans="1:3" x14ac:dyDescent="0.2">
      <c r="A219" s="82">
        <v>7</v>
      </c>
      <c r="B219" s="83" t="s">
        <v>1221</v>
      </c>
      <c r="C219" s="13" t="s">
        <v>1222</v>
      </c>
    </row>
    <row r="220" spans="1:3" x14ac:dyDescent="0.2">
      <c r="A220" s="82">
        <v>7</v>
      </c>
      <c r="B220" s="83" t="s">
        <v>1223</v>
      </c>
      <c r="C220" s="13" t="s">
        <v>1224</v>
      </c>
    </row>
    <row r="221" spans="1:3" x14ac:dyDescent="0.2">
      <c r="A221" s="82">
        <v>7</v>
      </c>
      <c r="B221" s="83" t="s">
        <v>1225</v>
      </c>
      <c r="C221" s="13" t="s">
        <v>1226</v>
      </c>
    </row>
    <row r="222" spans="1:3" x14ac:dyDescent="0.2">
      <c r="A222" s="82">
        <v>7</v>
      </c>
      <c r="B222" s="83" t="s">
        <v>1227</v>
      </c>
      <c r="C222" s="13" t="s">
        <v>1228</v>
      </c>
    </row>
    <row r="223" spans="1:3" x14ac:dyDescent="0.2">
      <c r="A223" s="82">
        <v>7</v>
      </c>
      <c r="B223" s="83" t="s">
        <v>1229</v>
      </c>
      <c r="C223" s="13" t="s">
        <v>1230</v>
      </c>
    </row>
    <row r="224" spans="1:3" x14ac:dyDescent="0.2">
      <c r="A224" s="82">
        <v>7</v>
      </c>
      <c r="B224" s="83" t="s">
        <v>1231</v>
      </c>
      <c r="C224" s="13" t="s">
        <v>1232</v>
      </c>
    </row>
    <row r="225" spans="1:3" x14ac:dyDescent="0.2">
      <c r="A225" s="82">
        <v>7</v>
      </c>
      <c r="B225" s="83" t="s">
        <v>1233</v>
      </c>
      <c r="C225" s="13" t="s">
        <v>1234</v>
      </c>
    </row>
    <row r="226" spans="1:3" x14ac:dyDescent="0.2">
      <c r="A226" s="82">
        <v>7</v>
      </c>
      <c r="B226" s="83" t="s">
        <v>1235</v>
      </c>
      <c r="C226" s="13" t="s">
        <v>1236</v>
      </c>
    </row>
    <row r="227" spans="1:3" x14ac:dyDescent="0.2">
      <c r="A227" s="82">
        <v>7</v>
      </c>
      <c r="B227" s="83" t="s">
        <v>1237</v>
      </c>
      <c r="C227" s="13" t="s">
        <v>1238</v>
      </c>
    </row>
    <row r="228" spans="1:3" x14ac:dyDescent="0.2">
      <c r="A228" s="82">
        <v>7</v>
      </c>
      <c r="B228" s="83" t="s">
        <v>1239</v>
      </c>
      <c r="C228" s="13" t="s">
        <v>1240</v>
      </c>
    </row>
    <row r="229" spans="1:3" x14ac:dyDescent="0.2">
      <c r="A229" s="82">
        <v>7</v>
      </c>
      <c r="B229" s="83" t="s">
        <v>1241</v>
      </c>
      <c r="C229" s="13" t="s">
        <v>1242</v>
      </c>
    </row>
    <row r="230" spans="1:3" x14ac:dyDescent="0.2">
      <c r="A230" s="82">
        <v>7</v>
      </c>
      <c r="B230" s="83" t="s">
        <v>1243</v>
      </c>
      <c r="C230" s="13" t="s">
        <v>1244</v>
      </c>
    </row>
    <row r="231" spans="1:3" x14ac:dyDescent="0.2">
      <c r="A231" s="82">
        <v>7</v>
      </c>
      <c r="B231" s="83" t="s">
        <v>1245</v>
      </c>
      <c r="C231" s="13" t="s">
        <v>1246</v>
      </c>
    </row>
    <row r="232" spans="1:3" x14ac:dyDescent="0.2">
      <c r="A232" s="82">
        <v>7</v>
      </c>
      <c r="B232" s="83" t="s">
        <v>1247</v>
      </c>
      <c r="C232" s="13" t="s">
        <v>1248</v>
      </c>
    </row>
    <row r="233" spans="1:3" x14ac:dyDescent="0.2">
      <c r="A233" s="82">
        <v>7</v>
      </c>
      <c r="B233" s="83" t="s">
        <v>1249</v>
      </c>
      <c r="C233" s="13" t="s">
        <v>1250</v>
      </c>
    </row>
    <row r="234" spans="1:3" x14ac:dyDescent="0.2">
      <c r="A234" s="82">
        <v>7</v>
      </c>
      <c r="B234" s="83" t="s">
        <v>1251</v>
      </c>
      <c r="C234" s="13" t="s">
        <v>1252</v>
      </c>
    </row>
    <row r="235" spans="1:3" x14ac:dyDescent="0.2">
      <c r="A235" s="82">
        <v>7</v>
      </c>
      <c r="B235" s="83" t="s">
        <v>1253</v>
      </c>
      <c r="C235" s="13" t="s">
        <v>1254</v>
      </c>
    </row>
    <row r="236" spans="1:3" x14ac:dyDescent="0.2">
      <c r="A236" s="82">
        <v>7</v>
      </c>
      <c r="B236" s="83" t="s">
        <v>1255</v>
      </c>
      <c r="C236" s="13" t="s">
        <v>1256</v>
      </c>
    </row>
    <row r="237" spans="1:3" x14ac:dyDescent="0.2">
      <c r="A237" s="82">
        <v>7</v>
      </c>
      <c r="B237" s="83" t="s">
        <v>1257</v>
      </c>
      <c r="C237" s="13" t="s">
        <v>1258</v>
      </c>
    </row>
    <row r="238" spans="1:3" x14ac:dyDescent="0.2">
      <c r="A238" s="82">
        <v>8</v>
      </c>
      <c r="B238" s="83" t="s">
        <v>1259</v>
      </c>
      <c r="C238" s="13" t="s">
        <v>1260</v>
      </c>
    </row>
    <row r="239" spans="1:3" x14ac:dyDescent="0.2">
      <c r="A239" s="82">
        <v>8</v>
      </c>
      <c r="B239" s="83" t="s">
        <v>1261</v>
      </c>
      <c r="C239" s="13" t="s">
        <v>1262</v>
      </c>
    </row>
    <row r="240" spans="1:3" x14ac:dyDescent="0.2">
      <c r="A240" s="82">
        <v>8</v>
      </c>
      <c r="B240" s="83" t="s">
        <v>1263</v>
      </c>
      <c r="C240" s="13" t="s">
        <v>1264</v>
      </c>
    </row>
    <row r="241" spans="1:3" x14ac:dyDescent="0.2">
      <c r="A241" s="82">
        <v>8</v>
      </c>
      <c r="B241" s="83" t="s">
        <v>1265</v>
      </c>
      <c r="C241" s="13" t="s">
        <v>1266</v>
      </c>
    </row>
    <row r="242" spans="1:3" x14ac:dyDescent="0.2">
      <c r="A242" s="82">
        <v>8</v>
      </c>
      <c r="B242" s="83" t="s">
        <v>1267</v>
      </c>
      <c r="C242" s="13" t="s">
        <v>1268</v>
      </c>
    </row>
    <row r="243" spans="1:3" x14ac:dyDescent="0.2">
      <c r="A243" s="82">
        <v>8</v>
      </c>
      <c r="B243" s="83" t="s">
        <v>1269</v>
      </c>
      <c r="C243" s="13" t="s">
        <v>1270</v>
      </c>
    </row>
    <row r="244" spans="1:3" x14ac:dyDescent="0.2">
      <c r="A244" s="82">
        <v>8</v>
      </c>
      <c r="B244" s="83" t="s">
        <v>1271</v>
      </c>
      <c r="C244" s="13" t="s">
        <v>1272</v>
      </c>
    </row>
    <row r="245" spans="1:3" x14ac:dyDescent="0.2">
      <c r="A245" s="82">
        <v>8</v>
      </c>
      <c r="B245" s="83" t="s">
        <v>1273</v>
      </c>
      <c r="C245" s="13" t="s">
        <v>1274</v>
      </c>
    </row>
    <row r="246" spans="1:3" x14ac:dyDescent="0.2">
      <c r="A246" s="82">
        <v>8</v>
      </c>
      <c r="B246" s="83" t="s">
        <v>1275</v>
      </c>
      <c r="C246" s="13" t="s">
        <v>1276</v>
      </c>
    </row>
    <row r="247" spans="1:3" x14ac:dyDescent="0.2">
      <c r="A247" s="82">
        <v>8</v>
      </c>
      <c r="B247" s="83" t="s">
        <v>1277</v>
      </c>
      <c r="C247" s="13" t="s">
        <v>1278</v>
      </c>
    </row>
    <row r="248" spans="1:3" x14ac:dyDescent="0.2">
      <c r="A248" s="82">
        <v>8</v>
      </c>
      <c r="B248" s="83" t="s">
        <v>1279</v>
      </c>
      <c r="C248" s="13" t="s">
        <v>1280</v>
      </c>
    </row>
    <row r="249" spans="1:3" x14ac:dyDescent="0.2">
      <c r="A249" s="82">
        <v>8</v>
      </c>
      <c r="B249" s="83" t="s">
        <v>1281</v>
      </c>
      <c r="C249" s="13" t="s">
        <v>1282</v>
      </c>
    </row>
    <row r="250" spans="1:3" x14ac:dyDescent="0.2">
      <c r="A250" s="82">
        <v>8</v>
      </c>
      <c r="B250" s="83" t="s">
        <v>1283</v>
      </c>
      <c r="C250" s="13" t="s">
        <v>1284</v>
      </c>
    </row>
    <row r="251" spans="1:3" x14ac:dyDescent="0.2">
      <c r="A251" s="82">
        <v>8</v>
      </c>
      <c r="B251" s="83" t="s">
        <v>1285</v>
      </c>
      <c r="C251" s="13" t="s">
        <v>1286</v>
      </c>
    </row>
    <row r="252" spans="1:3" x14ac:dyDescent="0.2">
      <c r="A252" s="82">
        <v>8</v>
      </c>
      <c r="B252" s="83" t="s">
        <v>1287</v>
      </c>
      <c r="C252" s="13" t="s">
        <v>1288</v>
      </c>
    </row>
    <row r="253" spans="1:3" x14ac:dyDescent="0.2">
      <c r="A253" s="82">
        <v>8</v>
      </c>
      <c r="B253" s="83" t="s">
        <v>1289</v>
      </c>
      <c r="C253" s="13" t="s">
        <v>1290</v>
      </c>
    </row>
    <row r="254" spans="1:3" x14ac:dyDescent="0.2">
      <c r="A254" s="82">
        <v>8</v>
      </c>
      <c r="B254" s="83" t="s">
        <v>1291</v>
      </c>
      <c r="C254" s="13" t="s">
        <v>1292</v>
      </c>
    </row>
    <row r="255" spans="1:3" x14ac:dyDescent="0.2">
      <c r="A255" s="82">
        <v>8</v>
      </c>
      <c r="B255" s="83" t="s">
        <v>1293</v>
      </c>
      <c r="C255" s="13" t="s">
        <v>1294</v>
      </c>
    </row>
    <row r="256" spans="1:3" x14ac:dyDescent="0.2">
      <c r="A256" s="82">
        <v>8</v>
      </c>
      <c r="B256" s="83" t="s">
        <v>1295</v>
      </c>
      <c r="C256" s="13" t="s">
        <v>1296</v>
      </c>
    </row>
    <row r="257" spans="1:3" x14ac:dyDescent="0.2">
      <c r="A257" s="82">
        <v>8</v>
      </c>
      <c r="B257" s="83" t="s">
        <v>1297</v>
      </c>
      <c r="C257" s="13" t="s">
        <v>1298</v>
      </c>
    </row>
    <row r="258" spans="1:3" x14ac:dyDescent="0.2">
      <c r="A258" s="82">
        <v>8</v>
      </c>
      <c r="B258" s="83" t="s">
        <v>1299</v>
      </c>
      <c r="C258" s="13" t="s">
        <v>1300</v>
      </c>
    </row>
    <row r="259" spans="1:3" x14ac:dyDescent="0.2">
      <c r="A259" s="82">
        <v>8</v>
      </c>
      <c r="B259" s="83" t="s">
        <v>1301</v>
      </c>
      <c r="C259" s="13" t="s">
        <v>1302</v>
      </c>
    </row>
    <row r="260" spans="1:3" x14ac:dyDescent="0.2">
      <c r="A260" s="82">
        <v>8</v>
      </c>
      <c r="B260" s="83" t="s">
        <v>1303</v>
      </c>
      <c r="C260" s="13" t="s">
        <v>1304</v>
      </c>
    </row>
    <row r="261" spans="1:3" x14ac:dyDescent="0.2">
      <c r="A261" s="82">
        <v>8</v>
      </c>
      <c r="B261" s="83" t="s">
        <v>1305</v>
      </c>
      <c r="C261" s="13" t="s">
        <v>1306</v>
      </c>
    </row>
    <row r="262" spans="1:3" x14ac:dyDescent="0.2">
      <c r="A262" s="82">
        <v>8</v>
      </c>
      <c r="B262" s="83" t="s">
        <v>1307</v>
      </c>
      <c r="C262" s="13" t="s">
        <v>1308</v>
      </c>
    </row>
    <row r="263" spans="1:3" x14ac:dyDescent="0.2">
      <c r="A263" s="82">
        <v>8</v>
      </c>
      <c r="B263" s="83" t="s">
        <v>1309</v>
      </c>
      <c r="C263" s="13" t="s">
        <v>1310</v>
      </c>
    </row>
    <row r="264" spans="1:3" x14ac:dyDescent="0.2">
      <c r="A264" s="82">
        <v>8</v>
      </c>
      <c r="B264" s="83" t="s">
        <v>1311</v>
      </c>
      <c r="C264" s="13" t="s">
        <v>1312</v>
      </c>
    </row>
    <row r="265" spans="1:3" x14ac:dyDescent="0.2">
      <c r="A265" s="82">
        <v>8</v>
      </c>
      <c r="B265" s="83" t="s">
        <v>1313</v>
      </c>
      <c r="C265" s="13" t="s">
        <v>1314</v>
      </c>
    </row>
    <row r="266" spans="1:3" x14ac:dyDescent="0.2">
      <c r="A266" s="82">
        <v>9</v>
      </c>
      <c r="B266" s="83" t="s">
        <v>1315</v>
      </c>
      <c r="C266" s="13" t="s">
        <v>1316</v>
      </c>
    </row>
    <row r="267" spans="1:3" x14ac:dyDescent="0.2">
      <c r="A267" s="82">
        <v>9</v>
      </c>
      <c r="B267" s="83" t="s">
        <v>1317</v>
      </c>
      <c r="C267" s="13" t="s">
        <v>1318</v>
      </c>
    </row>
    <row r="268" spans="1:3" x14ac:dyDescent="0.2">
      <c r="A268" s="82">
        <v>9</v>
      </c>
      <c r="B268" s="83" t="s">
        <v>1319</v>
      </c>
      <c r="C268" s="13" t="s">
        <v>1320</v>
      </c>
    </row>
    <row r="269" spans="1:3" x14ac:dyDescent="0.2">
      <c r="A269" s="82">
        <v>9</v>
      </c>
      <c r="B269" s="83" t="s">
        <v>1321</v>
      </c>
      <c r="C269" s="13" t="s">
        <v>1322</v>
      </c>
    </row>
    <row r="270" spans="1:3" x14ac:dyDescent="0.2">
      <c r="A270" s="82">
        <v>9</v>
      </c>
      <c r="B270" s="83" t="s">
        <v>1323</v>
      </c>
      <c r="C270" s="13" t="s">
        <v>1324</v>
      </c>
    </row>
    <row r="271" spans="1:3" x14ac:dyDescent="0.2">
      <c r="A271" s="82">
        <v>9</v>
      </c>
      <c r="B271" s="83" t="s">
        <v>1325</v>
      </c>
      <c r="C271" s="13" t="s">
        <v>1326</v>
      </c>
    </row>
    <row r="272" spans="1:3" x14ac:dyDescent="0.2">
      <c r="A272" s="82">
        <v>9</v>
      </c>
      <c r="B272" s="83" t="s">
        <v>1327</v>
      </c>
      <c r="C272" s="13" t="s">
        <v>1328</v>
      </c>
    </row>
    <row r="273" spans="1:3" x14ac:dyDescent="0.2">
      <c r="A273" s="82">
        <v>9</v>
      </c>
      <c r="B273" s="83" t="s">
        <v>1329</v>
      </c>
      <c r="C273" s="13" t="s">
        <v>1330</v>
      </c>
    </row>
    <row r="274" spans="1:3" x14ac:dyDescent="0.2">
      <c r="A274" s="82">
        <v>9</v>
      </c>
      <c r="B274" s="83" t="s">
        <v>1331</v>
      </c>
      <c r="C274" s="13" t="s">
        <v>1332</v>
      </c>
    </row>
    <row r="275" spans="1:3" x14ac:dyDescent="0.2">
      <c r="A275" s="82">
        <v>9</v>
      </c>
      <c r="B275" s="83" t="s">
        <v>1333</v>
      </c>
      <c r="C275" s="13" t="s">
        <v>1334</v>
      </c>
    </row>
    <row r="276" spans="1:3" x14ac:dyDescent="0.2">
      <c r="A276" s="82">
        <v>9</v>
      </c>
      <c r="B276" s="83" t="s">
        <v>1335</v>
      </c>
      <c r="C276" s="13" t="s">
        <v>1336</v>
      </c>
    </row>
    <row r="277" spans="1:3" x14ac:dyDescent="0.2">
      <c r="A277" s="82">
        <v>9</v>
      </c>
      <c r="B277" s="83" t="s">
        <v>1337</v>
      </c>
      <c r="C277" s="13" t="s">
        <v>1338</v>
      </c>
    </row>
    <row r="278" spans="1:3" x14ac:dyDescent="0.2">
      <c r="A278" s="82">
        <v>9</v>
      </c>
      <c r="B278" s="83" t="s">
        <v>1339</v>
      </c>
      <c r="C278" s="13" t="s">
        <v>1340</v>
      </c>
    </row>
    <row r="279" spans="1:3" x14ac:dyDescent="0.2">
      <c r="A279" s="82">
        <v>9</v>
      </c>
      <c r="B279" s="83" t="s">
        <v>1341</v>
      </c>
      <c r="C279" s="13" t="s">
        <v>1342</v>
      </c>
    </row>
    <row r="280" spans="1:3" x14ac:dyDescent="0.2">
      <c r="A280" s="82">
        <v>9</v>
      </c>
      <c r="B280" s="83" t="s">
        <v>1343</v>
      </c>
      <c r="C280" s="13" t="s">
        <v>1344</v>
      </c>
    </row>
    <row r="281" spans="1:3" x14ac:dyDescent="0.2">
      <c r="A281" s="82">
        <v>9</v>
      </c>
      <c r="B281" s="83" t="s">
        <v>1345</v>
      </c>
      <c r="C281" s="13" t="s">
        <v>1346</v>
      </c>
    </row>
    <row r="282" spans="1:3" x14ac:dyDescent="0.2">
      <c r="A282" s="82">
        <v>9</v>
      </c>
      <c r="B282" s="83" t="s">
        <v>1347</v>
      </c>
      <c r="C282" s="13" t="s">
        <v>1348</v>
      </c>
    </row>
    <row r="283" spans="1:3" x14ac:dyDescent="0.2">
      <c r="A283" s="82">
        <v>9</v>
      </c>
      <c r="B283" s="83" t="s">
        <v>1349</v>
      </c>
      <c r="C283" s="13" t="s">
        <v>1350</v>
      </c>
    </row>
    <row r="284" spans="1:3" x14ac:dyDescent="0.2">
      <c r="A284" s="82">
        <v>9</v>
      </c>
      <c r="B284" s="83" t="s">
        <v>1351</v>
      </c>
      <c r="C284" s="13" t="s">
        <v>1352</v>
      </c>
    </row>
    <row r="285" spans="1:3" x14ac:dyDescent="0.2">
      <c r="A285" s="82">
        <v>9</v>
      </c>
      <c r="B285" s="83" t="s">
        <v>1353</v>
      </c>
      <c r="C285" s="13" t="s">
        <v>1354</v>
      </c>
    </row>
    <row r="286" spans="1:3" x14ac:dyDescent="0.2">
      <c r="A286" s="82">
        <v>9</v>
      </c>
      <c r="B286" s="83" t="s">
        <v>1355</v>
      </c>
      <c r="C286" s="13" t="s">
        <v>1356</v>
      </c>
    </row>
    <row r="287" spans="1:3" x14ac:dyDescent="0.2">
      <c r="A287" s="82">
        <v>9</v>
      </c>
      <c r="B287" s="83" t="s">
        <v>1357</v>
      </c>
      <c r="C287" s="13" t="s">
        <v>1358</v>
      </c>
    </row>
    <row r="288" spans="1:3" x14ac:dyDescent="0.2">
      <c r="A288" s="82">
        <v>9</v>
      </c>
      <c r="B288" s="83" t="s">
        <v>1359</v>
      </c>
      <c r="C288" s="13" t="s">
        <v>1360</v>
      </c>
    </row>
    <row r="289" spans="1:3" x14ac:dyDescent="0.2">
      <c r="A289" s="82">
        <v>9</v>
      </c>
      <c r="B289" s="83" t="s">
        <v>1361</v>
      </c>
      <c r="C289" s="13" t="s">
        <v>1362</v>
      </c>
    </row>
    <row r="290" spans="1:3" x14ac:dyDescent="0.2">
      <c r="A290" s="82">
        <v>9</v>
      </c>
      <c r="B290" s="83" t="s">
        <v>1363</v>
      </c>
      <c r="C290" s="13" t="s">
        <v>1364</v>
      </c>
    </row>
    <row r="291" spans="1:3" x14ac:dyDescent="0.2">
      <c r="A291" s="82">
        <v>9</v>
      </c>
      <c r="B291" s="83" t="s">
        <v>1365</v>
      </c>
      <c r="C291" s="13" t="s">
        <v>1366</v>
      </c>
    </row>
    <row r="292" spans="1:3" x14ac:dyDescent="0.2">
      <c r="A292" s="82">
        <v>9</v>
      </c>
      <c r="B292" s="83" t="s">
        <v>1367</v>
      </c>
      <c r="C292" s="13" t="s">
        <v>1368</v>
      </c>
    </row>
    <row r="293" spans="1:3" x14ac:dyDescent="0.2">
      <c r="A293" s="82">
        <v>9</v>
      </c>
      <c r="B293" s="83" t="s">
        <v>1369</v>
      </c>
      <c r="C293" s="13" t="s">
        <v>1370</v>
      </c>
    </row>
    <row r="294" spans="1:3" x14ac:dyDescent="0.2">
      <c r="A294" s="82">
        <v>9</v>
      </c>
      <c r="B294" s="83" t="s">
        <v>1371</v>
      </c>
      <c r="C294" s="13" t="s">
        <v>1372</v>
      </c>
    </row>
    <row r="295" spans="1:3" x14ac:dyDescent="0.2">
      <c r="A295" s="82">
        <v>9</v>
      </c>
      <c r="B295" s="83" t="s">
        <v>1373</v>
      </c>
      <c r="C295" s="13" t="s">
        <v>1374</v>
      </c>
    </row>
    <row r="296" spans="1:3" x14ac:dyDescent="0.2">
      <c r="A296" s="82">
        <v>9</v>
      </c>
      <c r="B296" s="83" t="s">
        <v>1375</v>
      </c>
      <c r="C296" s="13" t="s">
        <v>1376</v>
      </c>
    </row>
    <row r="297" spans="1:3" s="1" customFormat="1" x14ac:dyDescent="0.2">
      <c r="A297" s="74" t="s">
        <v>1377</v>
      </c>
      <c r="B297" s="69" t="s">
        <v>1378</v>
      </c>
      <c r="C297" s="14" t="s">
        <v>1379</v>
      </c>
    </row>
    <row r="298" spans="1:3" s="1" customFormat="1" x14ac:dyDescent="0.2">
      <c r="A298" s="74" t="s">
        <v>1377</v>
      </c>
      <c r="B298" s="69" t="s">
        <v>1380</v>
      </c>
      <c r="C298" s="14" t="s">
        <v>1381</v>
      </c>
    </row>
    <row r="299" spans="1:3" s="1" customFormat="1" x14ac:dyDescent="0.2">
      <c r="A299" s="74" t="s">
        <v>1377</v>
      </c>
      <c r="B299" s="69" t="s">
        <v>1382</v>
      </c>
      <c r="C299" s="14" t="s">
        <v>1383</v>
      </c>
    </row>
    <row r="300" spans="1:3" s="1" customFormat="1" x14ac:dyDescent="0.2">
      <c r="A300" s="74" t="s">
        <v>1377</v>
      </c>
      <c r="B300" s="69" t="s">
        <v>1384</v>
      </c>
      <c r="C300" s="14" t="s">
        <v>1385</v>
      </c>
    </row>
    <row r="301" spans="1:3" s="1" customFormat="1" x14ac:dyDescent="0.2">
      <c r="A301" s="74" t="s">
        <v>1377</v>
      </c>
      <c r="B301" s="69" t="s">
        <v>1386</v>
      </c>
      <c r="C301" s="14" t="s">
        <v>1387</v>
      </c>
    </row>
    <row r="302" spans="1:3" s="1" customFormat="1" x14ac:dyDescent="0.2">
      <c r="A302" s="74" t="s">
        <v>1377</v>
      </c>
      <c r="B302" s="69" t="s">
        <v>1388</v>
      </c>
      <c r="C302" s="14" t="s">
        <v>1389</v>
      </c>
    </row>
    <row r="303" spans="1:3" s="1" customFormat="1" x14ac:dyDescent="0.2">
      <c r="A303" s="74" t="s">
        <v>1377</v>
      </c>
      <c r="B303" s="69" t="s">
        <v>1390</v>
      </c>
      <c r="C303" s="14" t="s">
        <v>1391</v>
      </c>
    </row>
    <row r="304" spans="1:3" x14ac:dyDescent="0.2">
      <c r="C304" s="15"/>
    </row>
    <row r="305" spans="3:3" x14ac:dyDescent="0.2">
      <c r="C305" s="15"/>
    </row>
    <row r="306" spans="3:3" x14ac:dyDescent="0.2">
      <c r="C306" s="15"/>
    </row>
    <row r="307" spans="3:3" x14ac:dyDescent="0.2">
      <c r="C307" s="15"/>
    </row>
    <row r="308" spans="3:3" x14ac:dyDescent="0.2">
      <c r="C308" s="15"/>
    </row>
    <row r="309" spans="3:3" x14ac:dyDescent="0.2">
      <c r="C309" s="15"/>
    </row>
    <row r="310" spans="3:3" x14ac:dyDescent="0.2">
      <c r="C310" s="15"/>
    </row>
    <row r="311" spans="3:3" x14ac:dyDescent="0.2">
      <c r="C311" s="15"/>
    </row>
    <row r="312" spans="3:3" x14ac:dyDescent="0.2">
      <c r="C312" s="15"/>
    </row>
    <row r="313" spans="3:3" x14ac:dyDescent="0.2">
      <c r="C313" s="15"/>
    </row>
    <row r="314" spans="3:3" x14ac:dyDescent="0.2">
      <c r="C314" s="15"/>
    </row>
    <row r="315" spans="3:3" x14ac:dyDescent="0.2">
      <c r="C315" s="15"/>
    </row>
    <row r="316" spans="3:3" x14ac:dyDescent="0.2">
      <c r="C316" s="15"/>
    </row>
    <row r="317" spans="3:3" x14ac:dyDescent="0.2">
      <c r="C317" s="15"/>
    </row>
    <row r="318" spans="3:3" x14ac:dyDescent="0.2">
      <c r="C318" s="15"/>
    </row>
    <row r="319" spans="3:3" x14ac:dyDescent="0.2">
      <c r="C319" s="15"/>
    </row>
    <row r="320" spans="3:3" x14ac:dyDescent="0.2">
      <c r="C320" s="15"/>
    </row>
    <row r="321" spans="3:3" x14ac:dyDescent="0.2">
      <c r="C321" s="15"/>
    </row>
    <row r="322" spans="3:3" x14ac:dyDescent="0.2">
      <c r="C322" s="15"/>
    </row>
    <row r="323" spans="3:3" x14ac:dyDescent="0.2">
      <c r="C323"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workbookViewId="0">
      <selection activeCell="B19" sqref="B19"/>
    </sheetView>
  </sheetViews>
  <sheetFormatPr defaultRowHeight="12.75" x14ac:dyDescent="0.2"/>
  <cols>
    <col min="1" max="1" width="35.7109375" style="20" customWidth="1"/>
    <col min="2" max="10" width="7.42578125" style="20" customWidth="1"/>
    <col min="11" max="16384" width="9.140625" style="20"/>
  </cols>
  <sheetData>
    <row r="1" spans="1:10" x14ac:dyDescent="0.2">
      <c r="A1" s="84" t="s">
        <v>1458</v>
      </c>
    </row>
    <row r="2" spans="1:10" x14ac:dyDescent="0.2">
      <c r="A2" s="20" t="s">
        <v>1457</v>
      </c>
    </row>
    <row r="4" spans="1:10" ht="27" customHeight="1" thickBot="1" x14ac:dyDescent="0.25">
      <c r="A4" s="85" t="s">
        <v>1396</v>
      </c>
      <c r="B4" s="299" t="s">
        <v>1397</v>
      </c>
      <c r="C4" s="299"/>
      <c r="D4" s="299"/>
      <c r="E4" s="299"/>
      <c r="F4" s="299"/>
      <c r="G4" s="299"/>
      <c r="H4" s="299"/>
      <c r="I4" s="299"/>
      <c r="J4" s="299"/>
    </row>
    <row r="5" spans="1:10" ht="18" customHeight="1" x14ac:dyDescent="0.2">
      <c r="A5" s="86" t="s">
        <v>1448</v>
      </c>
      <c r="B5" s="87">
        <v>1</v>
      </c>
      <c r="C5" s="88">
        <v>2</v>
      </c>
      <c r="D5" s="88">
        <v>3</v>
      </c>
      <c r="E5" s="88">
        <v>4</v>
      </c>
      <c r="F5" s="88">
        <v>5</v>
      </c>
      <c r="G5" s="88">
        <v>6</v>
      </c>
      <c r="H5" s="88">
        <v>7</v>
      </c>
      <c r="I5" s="88">
        <v>8</v>
      </c>
      <c r="J5" s="88">
        <v>9</v>
      </c>
    </row>
    <row r="6" spans="1:10" ht="18" customHeight="1" x14ac:dyDescent="0.2">
      <c r="A6" s="85" t="s">
        <v>1449</v>
      </c>
      <c r="B6" s="89" t="s">
        <v>1450</v>
      </c>
      <c r="C6" s="89">
        <v>2</v>
      </c>
      <c r="D6" s="89" t="s">
        <v>1451</v>
      </c>
      <c r="E6" s="89">
        <v>4</v>
      </c>
      <c r="F6" s="89" t="s">
        <v>1452</v>
      </c>
      <c r="G6" s="89">
        <v>3</v>
      </c>
      <c r="H6" s="89">
        <v>7</v>
      </c>
      <c r="I6" s="89" t="s">
        <v>1453</v>
      </c>
      <c r="J6" s="89">
        <v>9</v>
      </c>
    </row>
    <row r="8" spans="1:10" ht="14.25" x14ac:dyDescent="0.2">
      <c r="A8" s="90" t="s">
        <v>1454</v>
      </c>
    </row>
    <row r="9" spans="1:10" ht="14.25" x14ac:dyDescent="0.2">
      <c r="A9" s="20" t="s">
        <v>1455</v>
      </c>
    </row>
    <row r="10" spans="1:10" ht="14.25" x14ac:dyDescent="0.2">
      <c r="A10" s="20" t="s">
        <v>1456</v>
      </c>
    </row>
  </sheetData>
  <mergeCells count="1">
    <mergeCell ref="B4:J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5"/>
  <sheetViews>
    <sheetView zoomScaleNormal="100" workbookViewId="0">
      <selection activeCell="AY10" sqref="AY10"/>
    </sheetView>
  </sheetViews>
  <sheetFormatPr defaultColWidth="9.140625" defaultRowHeight="12.75" x14ac:dyDescent="0.2"/>
  <cols>
    <col min="1" max="1" width="3.85546875" style="20" customWidth="1"/>
    <col min="2" max="2" width="15.85546875" style="20" customWidth="1"/>
    <col min="3" max="3" width="21.85546875" style="20" customWidth="1"/>
    <col min="4" max="4" width="6.140625" style="20" customWidth="1"/>
    <col min="5" max="5" width="7.28515625" style="20" customWidth="1"/>
    <col min="6" max="7" width="6.5703125" style="20" customWidth="1"/>
    <col min="8" max="8" width="6.5703125" style="91" customWidth="1"/>
    <col min="9" max="9" width="6.140625" style="20" customWidth="1"/>
    <col min="10" max="10" width="6.140625" style="91" customWidth="1"/>
    <col min="11" max="11" width="7.42578125" style="91" customWidth="1"/>
    <col min="12" max="12" width="11.28515625" style="91" customWidth="1"/>
    <col min="13" max="13" width="8" style="91" customWidth="1"/>
    <col min="14" max="14" width="10.28515625" style="91" customWidth="1"/>
    <col min="15" max="15" width="13.140625" style="91" customWidth="1"/>
    <col min="16" max="16" width="12.85546875" style="20" customWidth="1"/>
    <col min="17" max="17" width="19.140625" style="20" customWidth="1"/>
    <col min="18" max="18" width="6.5703125" style="20" customWidth="1"/>
    <col min="19" max="19" width="8.28515625" style="20" customWidth="1"/>
    <col min="20" max="20" width="6.42578125" style="20" customWidth="1"/>
    <col min="21" max="21" width="6.42578125" style="48" customWidth="1"/>
    <col min="22" max="23" width="5.5703125" style="48" customWidth="1"/>
    <col min="24" max="24" width="7.5703125" style="20" customWidth="1"/>
    <col min="25" max="25" width="12.42578125" style="20" customWidth="1"/>
    <col min="26" max="26" width="7.140625" style="48" customWidth="1"/>
    <col min="27" max="27" width="19" style="48" customWidth="1"/>
    <col min="28" max="28" width="5.7109375" style="48" customWidth="1"/>
    <col min="29" max="29" width="4.42578125" style="48" bestFit="1" customWidth="1"/>
    <col min="30" max="31" width="6.5703125" style="48" customWidth="1"/>
    <col min="32" max="33" width="6" style="48" customWidth="1"/>
    <col min="34" max="34" width="6.28515625" style="48" customWidth="1"/>
    <col min="35" max="36" width="14.28515625" style="48" customWidth="1"/>
    <col min="37" max="37" width="3.140625" style="48" bestFit="1" customWidth="1"/>
    <col min="38" max="38" width="12.28515625" style="48" customWidth="1"/>
    <col min="39" max="39" width="7" style="20" customWidth="1"/>
    <col min="40" max="40" width="19.140625" style="20" customWidth="1"/>
    <col min="41" max="41" width="6.5703125" style="20" customWidth="1"/>
    <col min="42" max="47" width="6.140625" style="20" customWidth="1"/>
    <col min="48" max="48" width="7.28515625" style="20" customWidth="1"/>
    <col min="49" max="49" width="13.7109375" style="20" customWidth="1"/>
    <col min="50" max="51" width="9.140625" style="20"/>
    <col min="52" max="52" width="9.140625" style="83"/>
    <col min="53" max="16384" width="9.140625" style="20"/>
  </cols>
  <sheetData>
    <row r="1" spans="1:52" x14ac:dyDescent="0.2">
      <c r="A1" s="19" t="s">
        <v>1440</v>
      </c>
      <c r="I1" s="91"/>
      <c r="P1" s="91"/>
      <c r="U1" s="20"/>
      <c r="V1" s="20"/>
      <c r="W1" s="20"/>
      <c r="AM1" s="48"/>
    </row>
    <row r="2" spans="1:52" x14ac:dyDescent="0.2">
      <c r="A2" s="20" t="s">
        <v>1459</v>
      </c>
      <c r="I2" s="91"/>
      <c r="P2" s="91"/>
      <c r="U2" s="20"/>
      <c r="V2" s="20"/>
      <c r="W2" s="20"/>
      <c r="AM2" s="48"/>
    </row>
    <row r="3" spans="1:52" x14ac:dyDescent="0.2">
      <c r="A3" s="20" t="s">
        <v>1460</v>
      </c>
      <c r="I3" s="91"/>
      <c r="P3" s="91"/>
      <c r="U3" s="20"/>
      <c r="V3" s="20"/>
      <c r="W3" s="20"/>
      <c r="AM3" s="48"/>
    </row>
    <row r="4" spans="1:52" x14ac:dyDescent="0.2">
      <c r="A4" s="20" t="s">
        <v>1461</v>
      </c>
      <c r="I4" s="91"/>
      <c r="P4" s="91"/>
      <c r="U4" s="20"/>
      <c r="V4" s="20"/>
      <c r="W4" s="20"/>
      <c r="AM4" s="48"/>
    </row>
    <row r="5" spans="1:52" x14ac:dyDescent="0.2">
      <c r="A5" s="20" t="s">
        <v>1462</v>
      </c>
      <c r="I5" s="91"/>
      <c r="P5" s="91"/>
      <c r="U5" s="20"/>
      <c r="V5" s="20"/>
      <c r="W5" s="20"/>
      <c r="AM5" s="48"/>
    </row>
    <row r="6" spans="1:52" ht="18" customHeight="1" x14ac:dyDescent="0.2">
      <c r="A6" s="92" t="s">
        <v>1463</v>
      </c>
      <c r="I6" s="91"/>
      <c r="P6" s="91"/>
      <c r="U6" s="20"/>
      <c r="V6" s="20"/>
      <c r="W6" s="20"/>
      <c r="AM6" s="48"/>
    </row>
    <row r="7" spans="1:52" ht="14.25" x14ac:dyDescent="0.2">
      <c r="A7" s="20" t="s">
        <v>1464</v>
      </c>
      <c r="I7" s="91"/>
      <c r="P7" s="91"/>
      <c r="U7" s="20"/>
      <c r="V7" s="20"/>
      <c r="W7" s="20"/>
      <c r="AM7" s="48"/>
    </row>
    <row r="8" spans="1:52" ht="14.25" x14ac:dyDescent="0.2">
      <c r="A8" s="20" t="s">
        <v>1465</v>
      </c>
      <c r="I8" s="91"/>
      <c r="P8" s="91"/>
      <c r="U8" s="20"/>
      <c r="V8" s="20"/>
      <c r="W8" s="20"/>
      <c r="AM8" s="48"/>
    </row>
    <row r="9" spans="1:52" ht="14.25" x14ac:dyDescent="0.2">
      <c r="A9" s="92" t="s">
        <v>1466</v>
      </c>
      <c r="I9" s="91"/>
      <c r="P9" s="91"/>
      <c r="U9" s="20"/>
      <c r="V9" s="20"/>
      <c r="W9" s="20"/>
      <c r="AM9" s="48"/>
    </row>
    <row r="10" spans="1:52" s="48" customFormat="1" ht="13.5" thickBot="1" x14ac:dyDescent="0.25">
      <c r="A10" s="93"/>
      <c r="B10" s="69"/>
      <c r="C10" s="69"/>
      <c r="D10" s="69"/>
      <c r="E10" s="69"/>
      <c r="F10" s="69"/>
      <c r="G10" s="72"/>
      <c r="H10" s="72"/>
      <c r="I10" s="69"/>
      <c r="J10" s="72"/>
      <c r="K10" s="72"/>
      <c r="L10" s="72"/>
      <c r="M10" s="72"/>
      <c r="O10" s="72"/>
      <c r="P10" s="72"/>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row>
    <row r="11" spans="1:52" s="48" customFormat="1" x14ac:dyDescent="0.2">
      <c r="A11" s="94" t="s">
        <v>1400</v>
      </c>
      <c r="B11" s="95"/>
      <c r="C11" s="95"/>
      <c r="D11" s="95"/>
      <c r="E11" s="95"/>
      <c r="F11" s="96"/>
      <c r="G11" s="97"/>
      <c r="H11" s="97"/>
      <c r="I11" s="96"/>
      <c r="J11" s="98"/>
      <c r="K11" s="314" t="s">
        <v>94</v>
      </c>
      <c r="L11" s="314"/>
      <c r="M11" s="314"/>
      <c r="N11" s="314"/>
      <c r="O11" s="314"/>
      <c r="P11" s="99" t="s">
        <v>1467</v>
      </c>
      <c r="Q11" s="100"/>
      <c r="R11" s="101"/>
      <c r="S11" s="101"/>
      <c r="T11" s="101"/>
      <c r="U11" s="101"/>
      <c r="V11" s="101"/>
      <c r="W11" s="102"/>
      <c r="X11" s="103" t="s">
        <v>94</v>
      </c>
      <c r="Y11" s="104"/>
      <c r="Z11" s="105" t="s">
        <v>1468</v>
      </c>
      <c r="AA11" s="106"/>
      <c r="AB11" s="106"/>
      <c r="AC11" s="106"/>
      <c r="AD11" s="106"/>
      <c r="AE11" s="106"/>
      <c r="AF11" s="106"/>
      <c r="AG11" s="107"/>
      <c r="AH11" s="108" t="s">
        <v>94</v>
      </c>
      <c r="AI11" s="109"/>
      <c r="AJ11" s="110" t="s">
        <v>1399</v>
      </c>
      <c r="AK11" s="111"/>
      <c r="AL11" s="112"/>
      <c r="AM11" s="302" t="s">
        <v>1415</v>
      </c>
      <c r="AN11" s="302"/>
      <c r="AO11" s="302"/>
      <c r="AP11" s="302"/>
      <c r="AQ11" s="302"/>
      <c r="AR11" s="302"/>
      <c r="AS11" s="302"/>
      <c r="AT11" s="302"/>
      <c r="AU11" s="303"/>
      <c r="AV11" s="113" t="s">
        <v>94</v>
      </c>
      <c r="AW11" s="114"/>
      <c r="AX11" s="69"/>
      <c r="AY11" s="69"/>
      <c r="AZ11" s="69"/>
    </row>
    <row r="12" spans="1:52" s="48" customFormat="1" x14ac:dyDescent="0.2">
      <c r="A12" s="115"/>
      <c r="B12" s="116"/>
      <c r="C12" s="116"/>
      <c r="D12" s="116"/>
      <c r="E12" s="116"/>
      <c r="F12" s="117"/>
      <c r="G12" s="118"/>
      <c r="H12" s="118"/>
      <c r="I12" s="117"/>
      <c r="J12" s="119"/>
      <c r="K12" s="315" t="s">
        <v>92</v>
      </c>
      <c r="L12" s="316"/>
      <c r="M12" s="317" t="s">
        <v>93</v>
      </c>
      <c r="N12" s="317"/>
      <c r="O12" s="317"/>
      <c r="P12" s="120"/>
      <c r="Q12" s="121"/>
      <c r="R12" s="122"/>
      <c r="S12" s="122"/>
      <c r="T12" s="123"/>
      <c r="U12" s="123"/>
      <c r="V12" s="123"/>
      <c r="W12" s="124"/>
      <c r="X12" s="318" t="s">
        <v>92</v>
      </c>
      <c r="Y12" s="319"/>
      <c r="Z12" s="125"/>
      <c r="AA12" s="126"/>
      <c r="AB12" s="126"/>
      <c r="AC12" s="126"/>
      <c r="AD12" s="127"/>
      <c r="AE12" s="127"/>
      <c r="AF12" s="127"/>
      <c r="AG12" s="128"/>
      <c r="AH12" s="300" t="s">
        <v>92</v>
      </c>
      <c r="AI12" s="301"/>
      <c r="AJ12" s="129"/>
      <c r="AK12" s="130"/>
      <c r="AL12" s="131"/>
      <c r="AM12" s="132"/>
      <c r="AN12" s="133"/>
      <c r="AO12" s="133"/>
      <c r="AP12" s="133"/>
      <c r="AQ12" s="134"/>
      <c r="AR12" s="134"/>
      <c r="AS12" s="134"/>
      <c r="AT12" s="134"/>
      <c r="AU12" s="135"/>
      <c r="AV12" s="306" t="s">
        <v>92</v>
      </c>
      <c r="AW12" s="307"/>
      <c r="AX12" s="69"/>
      <c r="AY12" s="69"/>
      <c r="AZ12" s="69"/>
    </row>
    <row r="13" spans="1:52" ht="14.25" x14ac:dyDescent="0.2">
      <c r="A13" s="136"/>
      <c r="B13" s="116"/>
      <c r="C13" s="116"/>
      <c r="D13" s="116"/>
      <c r="E13" s="137"/>
      <c r="F13" s="317" t="s">
        <v>91</v>
      </c>
      <c r="G13" s="317"/>
      <c r="H13" s="320"/>
      <c r="I13" s="317" t="s">
        <v>90</v>
      </c>
      <c r="J13" s="320"/>
      <c r="K13" s="116" t="s">
        <v>1469</v>
      </c>
      <c r="L13" s="137"/>
      <c r="M13" s="116" t="s">
        <v>1470</v>
      </c>
      <c r="N13" s="138"/>
      <c r="O13" s="139"/>
      <c r="P13" s="140"/>
      <c r="Q13" s="121"/>
      <c r="R13" s="122"/>
      <c r="S13" s="141"/>
      <c r="T13" s="122" t="s">
        <v>91</v>
      </c>
      <c r="U13" s="141"/>
      <c r="V13" s="121" t="s">
        <v>90</v>
      </c>
      <c r="W13" s="142"/>
      <c r="X13" s="122" t="s">
        <v>1471</v>
      </c>
      <c r="Y13" s="143"/>
      <c r="Z13" s="126"/>
      <c r="AA13" s="144"/>
      <c r="AB13" s="126"/>
      <c r="AC13" s="145"/>
      <c r="AD13" s="126" t="s">
        <v>91</v>
      </c>
      <c r="AE13" s="146"/>
      <c r="AF13" s="144" t="s">
        <v>90</v>
      </c>
      <c r="AG13" s="147"/>
      <c r="AH13" s="126" t="s">
        <v>1471</v>
      </c>
      <c r="AI13" s="126"/>
      <c r="AJ13" s="129" t="s">
        <v>1437</v>
      </c>
      <c r="AK13" s="133"/>
      <c r="AL13" s="131"/>
      <c r="AM13" s="133"/>
      <c r="AN13" s="133"/>
      <c r="AO13" s="133"/>
      <c r="AP13" s="148"/>
      <c r="AQ13" s="311" t="s">
        <v>91</v>
      </c>
      <c r="AR13" s="312"/>
      <c r="AS13" s="313"/>
      <c r="AT13" s="311" t="s">
        <v>90</v>
      </c>
      <c r="AU13" s="313"/>
      <c r="AV13" s="131" t="s">
        <v>1469</v>
      </c>
      <c r="AW13" s="131"/>
      <c r="AX13" s="83"/>
      <c r="AY13" s="83"/>
    </row>
    <row r="14" spans="1:52" ht="14.25" x14ac:dyDescent="0.2">
      <c r="A14" s="136" t="s">
        <v>28</v>
      </c>
      <c r="B14" s="116" t="s">
        <v>1438</v>
      </c>
      <c r="C14" s="149" t="s">
        <v>1439</v>
      </c>
      <c r="D14" s="116" t="s">
        <v>30</v>
      </c>
      <c r="E14" s="137" t="s">
        <v>29</v>
      </c>
      <c r="F14" s="138" t="s">
        <v>4</v>
      </c>
      <c r="G14" s="138" t="s">
        <v>3</v>
      </c>
      <c r="H14" s="150" t="s">
        <v>2</v>
      </c>
      <c r="I14" s="138" t="s">
        <v>1</v>
      </c>
      <c r="J14" s="150" t="s">
        <v>0</v>
      </c>
      <c r="K14" s="116" t="s">
        <v>1472</v>
      </c>
      <c r="L14" s="137" t="s">
        <v>83</v>
      </c>
      <c r="M14" s="116" t="s">
        <v>1472</v>
      </c>
      <c r="N14" s="116" t="s">
        <v>83</v>
      </c>
      <c r="O14" s="116" t="s">
        <v>89</v>
      </c>
      <c r="P14" s="140" t="s">
        <v>28</v>
      </c>
      <c r="Q14" s="122" t="s">
        <v>84</v>
      </c>
      <c r="R14" s="122" t="s">
        <v>30</v>
      </c>
      <c r="S14" s="141" t="s">
        <v>29</v>
      </c>
      <c r="T14" s="151" t="s">
        <v>4</v>
      </c>
      <c r="U14" s="152" t="s">
        <v>88</v>
      </c>
      <c r="V14" s="151" t="s">
        <v>1</v>
      </c>
      <c r="W14" s="152" t="s">
        <v>0</v>
      </c>
      <c r="X14" s="122" t="s">
        <v>1472</v>
      </c>
      <c r="Y14" s="143" t="s">
        <v>83</v>
      </c>
      <c r="Z14" s="126" t="s">
        <v>28</v>
      </c>
      <c r="AA14" s="126" t="s">
        <v>84</v>
      </c>
      <c r="AB14" s="126" t="s">
        <v>30</v>
      </c>
      <c r="AC14" s="145" t="s">
        <v>29</v>
      </c>
      <c r="AD14" s="153" t="s">
        <v>88</v>
      </c>
      <c r="AE14" s="154" t="s">
        <v>2</v>
      </c>
      <c r="AF14" s="153" t="s">
        <v>1</v>
      </c>
      <c r="AG14" s="154" t="s">
        <v>0</v>
      </c>
      <c r="AH14" s="126" t="s">
        <v>1472</v>
      </c>
      <c r="AI14" s="126" t="s">
        <v>83</v>
      </c>
      <c r="AJ14" s="155" t="s">
        <v>86</v>
      </c>
      <c r="AK14" s="133" t="s">
        <v>28</v>
      </c>
      <c r="AL14" s="131" t="s">
        <v>87</v>
      </c>
      <c r="AM14" s="133" t="s">
        <v>85</v>
      </c>
      <c r="AN14" s="133" t="s">
        <v>84</v>
      </c>
      <c r="AO14" s="133" t="s">
        <v>30</v>
      </c>
      <c r="AP14" s="148" t="s">
        <v>29</v>
      </c>
      <c r="AQ14" s="156" t="s">
        <v>4</v>
      </c>
      <c r="AR14" s="156" t="s">
        <v>3</v>
      </c>
      <c r="AS14" s="157" t="s">
        <v>2</v>
      </c>
      <c r="AT14" s="156" t="s">
        <v>1</v>
      </c>
      <c r="AU14" s="157" t="s">
        <v>0</v>
      </c>
      <c r="AV14" s="133" t="s">
        <v>1472</v>
      </c>
      <c r="AW14" s="131" t="s">
        <v>83</v>
      </c>
      <c r="AX14" s="83"/>
      <c r="AY14" s="83"/>
    </row>
    <row r="15" spans="1:52" s="48" customFormat="1" x14ac:dyDescent="0.2">
      <c r="A15" s="308" t="s">
        <v>5</v>
      </c>
      <c r="B15" s="309"/>
      <c r="C15" s="309"/>
      <c r="D15" s="309"/>
      <c r="E15" s="310"/>
      <c r="F15" s="158">
        <v>0.25</v>
      </c>
      <c r="G15" s="158">
        <v>0.5</v>
      </c>
      <c r="H15" s="159">
        <v>0.25</v>
      </c>
      <c r="I15" s="158">
        <v>0.5</v>
      </c>
      <c r="J15" s="159">
        <v>0.5</v>
      </c>
      <c r="K15" s="160" t="s">
        <v>24</v>
      </c>
      <c r="L15" s="161" t="s">
        <v>24</v>
      </c>
      <c r="M15" s="162" t="s">
        <v>24</v>
      </c>
      <c r="N15" s="163" t="s">
        <v>24</v>
      </c>
      <c r="O15" s="164" t="s">
        <v>24</v>
      </c>
      <c r="P15" s="308" t="s">
        <v>82</v>
      </c>
      <c r="Q15" s="309"/>
      <c r="R15" s="309"/>
      <c r="S15" s="310"/>
      <c r="T15" s="158">
        <v>0.5</v>
      </c>
      <c r="U15" s="159">
        <v>0.5</v>
      </c>
      <c r="V15" s="165">
        <v>0.75</v>
      </c>
      <c r="W15" s="166">
        <v>0.25</v>
      </c>
      <c r="X15" s="167" t="s">
        <v>24</v>
      </c>
      <c r="Y15" s="168" t="s">
        <v>24</v>
      </c>
      <c r="Z15" s="309" t="s">
        <v>5</v>
      </c>
      <c r="AA15" s="309"/>
      <c r="AB15" s="309"/>
      <c r="AC15" s="310"/>
      <c r="AD15" s="158">
        <v>0.5</v>
      </c>
      <c r="AE15" s="159">
        <v>0.5</v>
      </c>
      <c r="AF15" s="165">
        <v>0.25</v>
      </c>
      <c r="AG15" s="166">
        <v>0.75</v>
      </c>
      <c r="AH15" s="167" t="s">
        <v>24</v>
      </c>
      <c r="AI15" s="167" t="s">
        <v>24</v>
      </c>
      <c r="AJ15" s="169"/>
      <c r="AK15" s="69"/>
      <c r="AL15" s="170"/>
      <c r="AM15" s="304" t="s">
        <v>5</v>
      </c>
      <c r="AN15" s="304"/>
      <c r="AO15" s="304"/>
      <c r="AP15" s="305"/>
      <c r="AQ15" s="171">
        <v>0.25</v>
      </c>
      <c r="AR15" s="171">
        <v>0.5</v>
      </c>
      <c r="AS15" s="172">
        <v>0.25</v>
      </c>
      <c r="AT15" s="173">
        <v>0.5</v>
      </c>
      <c r="AU15" s="174">
        <v>0.5</v>
      </c>
      <c r="AV15" s="164" t="s">
        <v>24</v>
      </c>
      <c r="AW15" s="175" t="s">
        <v>24</v>
      </c>
      <c r="AX15" s="69"/>
      <c r="AY15" s="69"/>
      <c r="AZ15" s="69"/>
    </row>
    <row r="16" spans="1:52" x14ac:dyDescent="0.2">
      <c r="A16" s="176">
        <v>3</v>
      </c>
      <c r="B16" s="16" t="s">
        <v>81</v>
      </c>
      <c r="C16" s="16" t="s">
        <v>80</v>
      </c>
      <c r="D16" s="16">
        <v>66.900000000000006</v>
      </c>
      <c r="E16" s="177">
        <v>134</v>
      </c>
      <c r="F16" s="178">
        <v>0.28000000000000003</v>
      </c>
      <c r="G16" s="178">
        <v>0.71</v>
      </c>
      <c r="H16" s="179">
        <v>0.02</v>
      </c>
      <c r="I16" s="178">
        <v>0.63</v>
      </c>
      <c r="J16" s="179">
        <v>0.37</v>
      </c>
      <c r="K16" s="16">
        <v>38</v>
      </c>
      <c r="L16" s="180" t="s">
        <v>38</v>
      </c>
      <c r="M16" s="181">
        <v>21.146000000000001</v>
      </c>
      <c r="N16" s="16" t="s">
        <v>38</v>
      </c>
      <c r="O16" s="182" t="s">
        <v>55</v>
      </c>
      <c r="P16" s="183"/>
      <c r="Q16" s="83"/>
      <c r="R16" s="83"/>
      <c r="S16" s="83"/>
      <c r="T16" s="184"/>
      <c r="U16" s="69"/>
      <c r="V16" s="185"/>
      <c r="W16" s="69"/>
      <c r="X16" s="184"/>
      <c r="Y16" s="186"/>
      <c r="AD16" s="185"/>
      <c r="AF16" s="185"/>
      <c r="AH16" s="185"/>
      <c r="AJ16" s="187"/>
      <c r="AK16" s="17"/>
      <c r="AL16" s="188"/>
      <c r="AM16" s="17"/>
      <c r="AN16" s="16"/>
      <c r="AO16" s="16"/>
      <c r="AP16" s="180"/>
      <c r="AQ16" s="21"/>
      <c r="AR16" s="21"/>
      <c r="AS16" s="189"/>
      <c r="AT16" s="21"/>
      <c r="AU16" s="189"/>
      <c r="AV16" s="16"/>
      <c r="AW16" s="190"/>
      <c r="AX16" s="83"/>
      <c r="AY16" s="83"/>
    </row>
    <row r="17" spans="1:52" x14ac:dyDescent="0.2">
      <c r="A17" s="176">
        <v>4</v>
      </c>
      <c r="B17" s="16" t="s">
        <v>58</v>
      </c>
      <c r="C17" s="17" t="s">
        <v>77</v>
      </c>
      <c r="D17" s="16">
        <v>5.6</v>
      </c>
      <c r="E17" s="177">
        <v>21</v>
      </c>
      <c r="F17" s="178">
        <v>4.878048780487805E-2</v>
      </c>
      <c r="G17" s="178">
        <v>0.49593495934959347</v>
      </c>
      <c r="H17" s="179">
        <v>0.45528455284552843</v>
      </c>
      <c r="I17" s="178">
        <v>0.3</v>
      </c>
      <c r="J17" s="179">
        <v>0.7</v>
      </c>
      <c r="K17" s="181">
        <v>41</v>
      </c>
      <c r="L17" s="180" t="s">
        <v>38</v>
      </c>
      <c r="M17" s="181">
        <v>8.0000000000000002E-3</v>
      </c>
      <c r="N17" s="16">
        <v>0.93</v>
      </c>
      <c r="O17" s="182" t="s">
        <v>49</v>
      </c>
      <c r="P17" s="176">
        <v>4</v>
      </c>
      <c r="Q17" s="16" t="s">
        <v>76</v>
      </c>
      <c r="R17" s="16">
        <v>0.1</v>
      </c>
      <c r="S17" s="180">
        <v>0.7</v>
      </c>
      <c r="T17" s="191">
        <v>0.24691358024691357</v>
      </c>
      <c r="U17" s="192">
        <v>0.75308641975308643</v>
      </c>
      <c r="V17" s="178">
        <f>T17+0.5*U17</f>
        <v>0.62345679012345678</v>
      </c>
      <c r="W17" s="179">
        <f>0.5*U17</f>
        <v>0.37654320987654322</v>
      </c>
      <c r="X17" s="193">
        <v>20.75</v>
      </c>
      <c r="Y17" s="190" t="s">
        <v>38</v>
      </c>
      <c r="Z17" s="17"/>
      <c r="AA17" s="17"/>
      <c r="AB17" s="17"/>
      <c r="AC17" s="177"/>
      <c r="AD17" s="191"/>
      <c r="AE17" s="192"/>
      <c r="AF17" s="72"/>
      <c r="AG17" s="194"/>
      <c r="AH17" s="195"/>
      <c r="AI17" s="16"/>
      <c r="AJ17" s="187"/>
      <c r="AK17" s="17"/>
      <c r="AL17" s="188"/>
      <c r="AM17" s="17"/>
      <c r="AN17" s="16"/>
      <c r="AO17" s="16"/>
      <c r="AP17" s="180"/>
      <c r="AQ17" s="21"/>
      <c r="AR17" s="21"/>
      <c r="AS17" s="189"/>
      <c r="AT17" s="21"/>
      <c r="AU17" s="189"/>
      <c r="AV17" s="16"/>
      <c r="AW17" s="190"/>
      <c r="AX17" s="83"/>
      <c r="AY17" s="83"/>
    </row>
    <row r="18" spans="1:52" x14ac:dyDescent="0.2">
      <c r="A18" s="176">
        <v>4</v>
      </c>
      <c r="B18" s="16" t="s">
        <v>75</v>
      </c>
      <c r="C18" s="16" t="s">
        <v>74</v>
      </c>
      <c r="D18" s="16">
        <v>147</v>
      </c>
      <c r="E18" s="177">
        <v>348</v>
      </c>
      <c r="F18" s="178">
        <v>0.38655462184873951</v>
      </c>
      <c r="G18" s="178">
        <v>0.47058823529411764</v>
      </c>
      <c r="H18" s="179">
        <v>0.14285714285714285</v>
      </c>
      <c r="I18" s="178">
        <v>0.62</v>
      </c>
      <c r="J18" s="179">
        <v>0.38</v>
      </c>
      <c r="K18" s="16">
        <v>15</v>
      </c>
      <c r="L18" s="180">
        <v>5.9999999999999995E-4</v>
      </c>
      <c r="M18" s="181">
        <v>0.42399999999999999</v>
      </c>
      <c r="N18" s="16">
        <v>0.52</v>
      </c>
      <c r="O18" s="182" t="s">
        <v>49</v>
      </c>
      <c r="P18" s="176"/>
      <c r="Q18" s="16"/>
      <c r="R18" s="16"/>
      <c r="S18" s="180"/>
      <c r="T18" s="178"/>
      <c r="U18" s="179"/>
      <c r="V18" s="178"/>
      <c r="W18" s="179"/>
      <c r="X18" s="193"/>
      <c r="Y18" s="190"/>
      <c r="Z18" s="17"/>
      <c r="AA18" s="17"/>
      <c r="AB18" s="17"/>
      <c r="AC18" s="177"/>
      <c r="AD18" s="191"/>
      <c r="AE18" s="192"/>
      <c r="AF18" s="72"/>
      <c r="AG18" s="194"/>
      <c r="AH18" s="195"/>
      <c r="AI18" s="16"/>
      <c r="AJ18" s="187"/>
      <c r="AK18" s="17"/>
      <c r="AL18" s="188"/>
      <c r="AM18" s="17"/>
      <c r="AN18" s="16"/>
      <c r="AO18" s="16"/>
      <c r="AP18" s="180"/>
      <c r="AQ18" s="21"/>
      <c r="AR18" s="21"/>
      <c r="AS18" s="189"/>
      <c r="AT18" s="21"/>
      <c r="AU18" s="189"/>
      <c r="AV18" s="16"/>
      <c r="AW18" s="190"/>
      <c r="AX18" s="83"/>
      <c r="AY18" s="83"/>
    </row>
    <row r="19" spans="1:52" ht="15.75" customHeight="1" x14ac:dyDescent="0.2">
      <c r="A19" s="176">
        <v>5</v>
      </c>
      <c r="B19" s="16" t="s">
        <v>73</v>
      </c>
      <c r="C19" s="16" t="s">
        <v>72</v>
      </c>
      <c r="D19" s="16">
        <v>97.2</v>
      </c>
      <c r="E19" s="177">
        <v>255</v>
      </c>
      <c r="F19" s="178">
        <v>2.6086956521739129E-2</v>
      </c>
      <c r="G19" s="178">
        <v>0.4</v>
      </c>
      <c r="H19" s="179">
        <v>0.57391304347826089</v>
      </c>
      <c r="I19" s="178">
        <v>0.23</v>
      </c>
      <c r="J19" s="179">
        <v>0.77</v>
      </c>
      <c r="K19" s="16">
        <v>74</v>
      </c>
      <c r="L19" s="180" t="s">
        <v>38</v>
      </c>
      <c r="M19" s="181">
        <v>4.5999999999999996</v>
      </c>
      <c r="N19" s="16">
        <v>0.03</v>
      </c>
      <c r="O19" s="182" t="s">
        <v>55</v>
      </c>
      <c r="P19" s="176">
        <v>5</v>
      </c>
      <c r="Q19" s="16" t="s">
        <v>71</v>
      </c>
      <c r="R19" s="16">
        <v>97.9</v>
      </c>
      <c r="S19" s="177">
        <v>283</v>
      </c>
      <c r="T19" s="191">
        <v>0.34567901234567899</v>
      </c>
      <c r="U19" s="192">
        <v>0.65432098765432101</v>
      </c>
      <c r="V19" s="178">
        <f>T19+0.5*U19</f>
        <v>0.6728395061728395</v>
      </c>
      <c r="W19" s="179">
        <f>0.5*U19</f>
        <v>0.3271604938271605</v>
      </c>
      <c r="X19" s="193">
        <v>7.72</v>
      </c>
      <c r="Y19" s="190" t="s">
        <v>1473</v>
      </c>
      <c r="Z19" s="17">
        <v>5</v>
      </c>
      <c r="AA19" s="17" t="s">
        <v>71</v>
      </c>
      <c r="AB19" s="193">
        <v>97.867999999999995</v>
      </c>
      <c r="AC19" s="177">
        <v>283</v>
      </c>
      <c r="AD19" s="191">
        <v>0.21212121212121213</v>
      </c>
      <c r="AE19" s="192">
        <v>0.78787878787878785</v>
      </c>
      <c r="AF19" s="178">
        <f>0.5*AD19</f>
        <v>0.10606060606060606</v>
      </c>
      <c r="AG19" s="179">
        <f>0.5*AD19+AE19</f>
        <v>0.89393939393939392</v>
      </c>
      <c r="AH19" s="195">
        <v>10.94</v>
      </c>
      <c r="AI19" s="16">
        <v>1E-3</v>
      </c>
      <c r="AJ19" s="187"/>
      <c r="AK19" s="17"/>
      <c r="AL19" s="188"/>
      <c r="AM19" s="17"/>
      <c r="AN19" s="16"/>
      <c r="AO19" s="16"/>
      <c r="AP19" s="180"/>
      <c r="AQ19" s="21"/>
      <c r="AR19" s="21"/>
      <c r="AS19" s="189"/>
      <c r="AT19" s="21"/>
      <c r="AU19" s="189"/>
      <c r="AV19" s="16"/>
      <c r="AW19" s="190"/>
      <c r="AX19" s="83"/>
      <c r="AY19" s="83"/>
    </row>
    <row r="20" spans="1:52" x14ac:dyDescent="0.2">
      <c r="A20" s="176">
        <v>7</v>
      </c>
      <c r="B20" s="16" t="s">
        <v>70</v>
      </c>
      <c r="C20" s="17" t="s">
        <v>69</v>
      </c>
      <c r="D20" s="16">
        <v>9.3000000000000007</v>
      </c>
      <c r="E20" s="177">
        <v>21</v>
      </c>
      <c r="F20" s="178">
        <v>0.6386554621848739</v>
      </c>
      <c r="G20" s="178">
        <v>0.33613445378151263</v>
      </c>
      <c r="H20" s="179">
        <v>2.5210084033613446E-2</v>
      </c>
      <c r="I20" s="178">
        <v>0.81</v>
      </c>
      <c r="J20" s="179">
        <v>0.19</v>
      </c>
      <c r="K20" s="16">
        <v>102</v>
      </c>
      <c r="L20" s="180" t="s">
        <v>38</v>
      </c>
      <c r="M20" s="181">
        <v>12.782</v>
      </c>
      <c r="N20" s="16">
        <v>4.0000000000000002E-4</v>
      </c>
      <c r="O20" s="182" t="s">
        <v>55</v>
      </c>
      <c r="P20" s="176"/>
      <c r="Q20" s="16"/>
      <c r="R20" s="16"/>
      <c r="S20" s="180"/>
      <c r="T20" s="178"/>
      <c r="U20" s="179"/>
      <c r="V20" s="178"/>
      <c r="W20" s="189"/>
      <c r="X20" s="193"/>
      <c r="Y20" s="196"/>
      <c r="Z20" s="17"/>
      <c r="AA20" s="17"/>
      <c r="AB20" s="17"/>
      <c r="AC20" s="177"/>
      <c r="AD20" s="191"/>
      <c r="AE20" s="192"/>
      <c r="AF20" s="72"/>
      <c r="AG20" s="194"/>
      <c r="AH20" s="195"/>
      <c r="AI20" s="16"/>
      <c r="AJ20" s="187" t="s">
        <v>24</v>
      </c>
      <c r="AK20" s="17">
        <v>7</v>
      </c>
      <c r="AL20" s="197" t="s">
        <v>68</v>
      </c>
      <c r="AM20" s="17" t="s">
        <v>24</v>
      </c>
      <c r="AN20" s="17" t="s">
        <v>24</v>
      </c>
      <c r="AO20" s="17" t="s">
        <v>24</v>
      </c>
      <c r="AP20" s="177" t="s">
        <v>24</v>
      </c>
      <c r="AQ20" s="72" t="s">
        <v>24</v>
      </c>
      <c r="AR20" s="72" t="s">
        <v>24</v>
      </c>
      <c r="AS20" s="194" t="s">
        <v>24</v>
      </c>
      <c r="AT20" s="72" t="s">
        <v>24</v>
      </c>
      <c r="AU20" s="189" t="s">
        <v>24</v>
      </c>
      <c r="AV20" s="17" t="s">
        <v>24</v>
      </c>
      <c r="AW20" s="188" t="s">
        <v>24</v>
      </c>
      <c r="AX20" s="83"/>
      <c r="AY20" s="83"/>
    </row>
    <row r="21" spans="1:52" x14ac:dyDescent="0.2">
      <c r="A21" s="187">
        <v>7</v>
      </c>
      <c r="B21" s="17" t="s">
        <v>67</v>
      </c>
      <c r="C21" s="16" t="s">
        <v>539</v>
      </c>
      <c r="D21" s="16">
        <v>58.9</v>
      </c>
      <c r="E21" s="177">
        <v>145</v>
      </c>
      <c r="F21" s="178">
        <v>0.3902439024390244</v>
      </c>
      <c r="G21" s="178">
        <v>0.47154471544715448</v>
      </c>
      <c r="H21" s="179">
        <v>0.13821138211382114</v>
      </c>
      <c r="I21" s="178">
        <f>1-J21</f>
        <v>0.62601626016260159</v>
      </c>
      <c r="J21" s="179">
        <v>0.37398373983739841</v>
      </c>
      <c r="K21" s="16">
        <v>16</v>
      </c>
      <c r="L21" s="180">
        <v>4.0000000000000002E-4</v>
      </c>
      <c r="M21" s="181">
        <v>0</v>
      </c>
      <c r="N21" s="16">
        <v>0.59</v>
      </c>
      <c r="O21" s="182" t="s">
        <v>49</v>
      </c>
      <c r="P21" s="176"/>
      <c r="Q21" s="16"/>
      <c r="R21" s="16"/>
      <c r="S21" s="180"/>
      <c r="T21" s="178"/>
      <c r="U21" s="179"/>
      <c r="V21" s="178"/>
      <c r="W21" s="189"/>
      <c r="X21" s="193"/>
      <c r="Y21" s="190"/>
      <c r="Z21" s="17"/>
      <c r="AA21" s="17"/>
      <c r="AB21" s="17"/>
      <c r="AC21" s="177"/>
      <c r="AD21" s="191"/>
      <c r="AE21" s="192"/>
      <c r="AF21" s="72"/>
      <c r="AG21" s="194"/>
      <c r="AH21" s="195"/>
      <c r="AI21" s="16"/>
      <c r="AJ21" s="198" t="s">
        <v>1398</v>
      </c>
      <c r="AK21" s="17">
        <v>7</v>
      </c>
      <c r="AL21" s="197" t="s">
        <v>65</v>
      </c>
      <c r="AM21" s="46">
        <v>148</v>
      </c>
      <c r="AN21" s="46" t="s">
        <v>63</v>
      </c>
      <c r="AO21" s="46">
        <v>67.3</v>
      </c>
      <c r="AP21" s="199" t="s">
        <v>24</v>
      </c>
      <c r="AQ21" s="200">
        <v>0.56999999999999995</v>
      </c>
      <c r="AR21" s="200">
        <v>0.43</v>
      </c>
      <c r="AS21" s="201">
        <v>0</v>
      </c>
      <c r="AT21" s="178">
        <f>AQ21+0.5*AR21</f>
        <v>0.78499999999999992</v>
      </c>
      <c r="AU21" s="179">
        <f>AS21+0.5*AR21</f>
        <v>0.215</v>
      </c>
      <c r="AV21" s="46">
        <v>98</v>
      </c>
      <c r="AW21" s="190" t="s">
        <v>38</v>
      </c>
      <c r="AX21" s="83"/>
      <c r="AY21" s="83"/>
    </row>
    <row r="22" spans="1:52" x14ac:dyDescent="0.2">
      <c r="A22" s="176">
        <v>7</v>
      </c>
      <c r="B22" s="16" t="s">
        <v>62</v>
      </c>
      <c r="C22" s="16" t="s">
        <v>61</v>
      </c>
      <c r="D22" s="16">
        <v>80.5</v>
      </c>
      <c r="E22" s="177">
        <v>183</v>
      </c>
      <c r="F22" s="178">
        <v>0.44800000000000001</v>
      </c>
      <c r="G22" s="178">
        <v>0.39200000000000002</v>
      </c>
      <c r="H22" s="179">
        <v>0.16</v>
      </c>
      <c r="I22" s="178">
        <v>0.64</v>
      </c>
      <c r="J22" s="189">
        <v>0.36</v>
      </c>
      <c r="K22" s="16">
        <v>27</v>
      </c>
      <c r="L22" s="180" t="s">
        <v>38</v>
      </c>
      <c r="M22" s="181">
        <v>98.248000000000005</v>
      </c>
      <c r="N22" s="16" t="s">
        <v>38</v>
      </c>
      <c r="O22" s="182" t="s">
        <v>55</v>
      </c>
      <c r="P22" s="176"/>
      <c r="Q22" s="202"/>
      <c r="R22" s="16"/>
      <c r="S22" s="180"/>
      <c r="T22" s="178"/>
      <c r="U22" s="179"/>
      <c r="V22" s="178"/>
      <c r="W22" s="189"/>
      <c r="X22" s="193"/>
      <c r="Y22" s="190"/>
      <c r="Z22" s="17"/>
      <c r="AA22" s="17"/>
      <c r="AB22" s="17"/>
      <c r="AC22" s="177"/>
      <c r="AD22" s="191"/>
      <c r="AE22" s="192"/>
      <c r="AF22" s="72"/>
      <c r="AG22" s="194"/>
      <c r="AH22" s="195"/>
      <c r="AI22" s="16"/>
      <c r="AJ22" s="187"/>
      <c r="AK22" s="17"/>
      <c r="AL22" s="188"/>
      <c r="AM22" s="17"/>
      <c r="AN22" s="16"/>
      <c r="AO22" s="16"/>
      <c r="AP22" s="180"/>
      <c r="AQ22" s="21"/>
      <c r="AR22" s="21"/>
      <c r="AS22" s="189"/>
      <c r="AT22" s="178"/>
      <c r="AU22" s="179"/>
      <c r="AV22" s="16"/>
      <c r="AW22" s="190"/>
      <c r="AX22" s="83"/>
      <c r="AY22" s="83"/>
    </row>
    <row r="23" spans="1:52" ht="14.25" x14ac:dyDescent="0.2">
      <c r="A23" s="176">
        <v>8</v>
      </c>
      <c r="B23" s="16" t="s">
        <v>60</v>
      </c>
      <c r="C23" s="16" t="s">
        <v>59</v>
      </c>
      <c r="D23" s="16">
        <v>2.2999999999999998</v>
      </c>
      <c r="E23" s="177">
        <v>0.5</v>
      </c>
      <c r="F23" s="178">
        <v>0.43697478991596639</v>
      </c>
      <c r="G23" s="178">
        <v>0.47058823529411764</v>
      </c>
      <c r="H23" s="179">
        <v>9.2436974789915971E-2</v>
      </c>
      <c r="I23" s="178">
        <v>0.67</v>
      </c>
      <c r="J23" s="189">
        <v>0.33</v>
      </c>
      <c r="K23" s="16">
        <v>29</v>
      </c>
      <c r="L23" s="180" t="s">
        <v>38</v>
      </c>
      <c r="M23" s="181">
        <v>0.41199999999999998</v>
      </c>
      <c r="N23" s="16">
        <v>0.52</v>
      </c>
      <c r="O23" s="203" t="s">
        <v>49</v>
      </c>
      <c r="P23" s="176"/>
      <c r="Q23" s="202"/>
      <c r="R23" s="16"/>
      <c r="S23" s="180"/>
      <c r="T23" s="178"/>
      <c r="U23" s="179"/>
      <c r="V23" s="178"/>
      <c r="W23" s="189"/>
      <c r="X23" s="193"/>
      <c r="Y23" s="190"/>
      <c r="Z23" s="17"/>
      <c r="AA23" s="17"/>
      <c r="AB23" s="17"/>
      <c r="AC23" s="177"/>
      <c r="AD23" s="191"/>
      <c r="AE23" s="192"/>
      <c r="AF23" s="72"/>
      <c r="AG23" s="194"/>
      <c r="AH23" s="195"/>
      <c r="AI23" s="16"/>
      <c r="AJ23" s="204" t="s">
        <v>57</v>
      </c>
      <c r="AK23" s="17">
        <v>8</v>
      </c>
      <c r="AL23" s="197" t="s">
        <v>58</v>
      </c>
      <c r="AM23" s="46" t="s">
        <v>1474</v>
      </c>
      <c r="AN23" s="46" t="s">
        <v>37</v>
      </c>
      <c r="AO23" s="46">
        <v>5.0999999999999996</v>
      </c>
      <c r="AP23" s="199">
        <v>7</v>
      </c>
      <c r="AQ23" s="200">
        <v>0.44</v>
      </c>
      <c r="AR23" s="200">
        <v>0.44</v>
      </c>
      <c r="AS23" s="201">
        <v>0.11</v>
      </c>
      <c r="AT23" s="178">
        <f>AQ23+0.5*AR23</f>
        <v>0.66</v>
      </c>
      <c r="AU23" s="179">
        <f>AS23+0.5*AR23</f>
        <v>0.33</v>
      </c>
      <c r="AV23" s="205">
        <v>394</v>
      </c>
      <c r="AW23" s="190" t="s">
        <v>38</v>
      </c>
      <c r="AX23" s="83"/>
      <c r="AY23" s="83"/>
    </row>
    <row r="24" spans="1:52" ht="14.25" x14ac:dyDescent="0.2">
      <c r="A24" s="176">
        <v>9</v>
      </c>
      <c r="B24" s="16" t="s">
        <v>56</v>
      </c>
      <c r="C24" s="16" t="s">
        <v>1436</v>
      </c>
      <c r="D24" s="16">
        <v>8</v>
      </c>
      <c r="E24" s="177">
        <v>15</v>
      </c>
      <c r="F24" s="178">
        <v>0.5934959349593496</v>
      </c>
      <c r="G24" s="178">
        <v>0.3983739837398374</v>
      </c>
      <c r="H24" s="179">
        <v>8.130081300813009E-3</v>
      </c>
      <c r="I24" s="178">
        <v>0.79</v>
      </c>
      <c r="J24" s="192">
        <v>0.21</v>
      </c>
      <c r="K24" s="16">
        <v>89</v>
      </c>
      <c r="L24" s="180" t="s">
        <v>38</v>
      </c>
      <c r="M24" s="181">
        <v>5.0810000000000004</v>
      </c>
      <c r="N24" s="16">
        <v>0.02</v>
      </c>
      <c r="O24" s="203" t="s">
        <v>55</v>
      </c>
      <c r="P24" s="176">
        <v>9</v>
      </c>
      <c r="Q24" s="16" t="s">
        <v>54</v>
      </c>
      <c r="R24" s="16">
        <v>8</v>
      </c>
      <c r="S24" s="180">
        <v>15</v>
      </c>
      <c r="T24" s="178">
        <v>0.72839506172839508</v>
      </c>
      <c r="U24" s="179">
        <v>0.27160493827160492</v>
      </c>
      <c r="V24" s="178">
        <f>T24+0.5*U24</f>
        <v>0.86419753086419759</v>
      </c>
      <c r="W24" s="179">
        <f>0.5*U24</f>
        <v>0.13580246913580246</v>
      </c>
      <c r="X24" s="193">
        <v>16.899999999999999</v>
      </c>
      <c r="Y24" s="190">
        <v>4.0000000000000003E-5</v>
      </c>
      <c r="Z24" s="17"/>
      <c r="AA24" s="17"/>
      <c r="AB24" s="17"/>
      <c r="AC24" s="177"/>
      <c r="AD24" s="191"/>
      <c r="AE24" s="192"/>
      <c r="AF24" s="72"/>
      <c r="AG24" s="194"/>
      <c r="AH24" s="195"/>
      <c r="AI24" s="16"/>
      <c r="AJ24" s="198" t="s">
        <v>52</v>
      </c>
      <c r="AK24" s="17">
        <v>9</v>
      </c>
      <c r="AL24" s="197" t="s">
        <v>53</v>
      </c>
      <c r="AM24" s="17" t="s">
        <v>24</v>
      </c>
      <c r="AN24" s="17" t="s">
        <v>24</v>
      </c>
      <c r="AO24" s="17" t="s">
        <v>24</v>
      </c>
      <c r="AP24" s="177"/>
      <c r="AQ24" s="72" t="s">
        <v>24</v>
      </c>
      <c r="AR24" s="72" t="s">
        <v>24</v>
      </c>
      <c r="AS24" s="194" t="s">
        <v>24</v>
      </c>
      <c r="AT24" s="72" t="s">
        <v>24</v>
      </c>
      <c r="AU24" s="189" t="s">
        <v>24</v>
      </c>
      <c r="AV24" s="17" t="s">
        <v>24</v>
      </c>
      <c r="AW24" s="188" t="s">
        <v>24</v>
      </c>
      <c r="AX24" s="83"/>
      <c r="AY24" s="83"/>
    </row>
    <row r="25" spans="1:52" ht="13.5" thickBot="1" x14ac:dyDescent="0.25">
      <c r="A25" s="206">
        <v>9</v>
      </c>
      <c r="B25" s="18" t="s">
        <v>51</v>
      </c>
      <c r="C25" s="18" t="s">
        <v>50</v>
      </c>
      <c r="D25" s="18">
        <v>111.7</v>
      </c>
      <c r="E25" s="207">
        <v>195</v>
      </c>
      <c r="F25" s="208">
        <v>0.48275862068965519</v>
      </c>
      <c r="G25" s="208">
        <v>0.41379310344827586</v>
      </c>
      <c r="H25" s="209">
        <v>0.10344827586206896</v>
      </c>
      <c r="I25" s="208">
        <v>0.69</v>
      </c>
      <c r="J25" s="210">
        <v>0.31</v>
      </c>
      <c r="K25" s="18">
        <v>40</v>
      </c>
      <c r="L25" s="211" t="s">
        <v>38</v>
      </c>
      <c r="M25" s="212">
        <v>2.5920000000000001</v>
      </c>
      <c r="N25" s="18">
        <v>0.09</v>
      </c>
      <c r="O25" s="18" t="s">
        <v>49</v>
      </c>
      <c r="P25" s="206">
        <v>9</v>
      </c>
      <c r="Q25" s="18" t="s">
        <v>48</v>
      </c>
      <c r="R25" s="18">
        <v>86</v>
      </c>
      <c r="S25" s="211">
        <v>145</v>
      </c>
      <c r="T25" s="213">
        <v>0.69135802469135799</v>
      </c>
      <c r="U25" s="214">
        <v>0.30864197530864196</v>
      </c>
      <c r="V25" s="208">
        <f>T25+0.5*U25</f>
        <v>0.84567901234567899</v>
      </c>
      <c r="W25" s="209">
        <f>0.5*U25</f>
        <v>0.15432098765432098</v>
      </c>
      <c r="X25" s="215">
        <v>11.86</v>
      </c>
      <c r="Y25" s="216">
        <v>5.9999999999999995E-4</v>
      </c>
      <c r="Z25" s="18">
        <v>9</v>
      </c>
      <c r="AA25" s="18" t="s">
        <v>47</v>
      </c>
      <c r="AB25" s="18">
        <v>112.5</v>
      </c>
      <c r="AC25" s="211">
        <v>197</v>
      </c>
      <c r="AD25" s="213">
        <v>0.75757575757575757</v>
      </c>
      <c r="AE25" s="214">
        <v>0.24242424242424243</v>
      </c>
      <c r="AF25" s="208">
        <f>0.5*AD25</f>
        <v>0.37878787878787878</v>
      </c>
      <c r="AG25" s="209">
        <f>0.5*AD25+AE25</f>
        <v>0.62121212121212122</v>
      </c>
      <c r="AH25" s="215">
        <v>8.76</v>
      </c>
      <c r="AI25" s="18">
        <v>3.0000000000000001E-3</v>
      </c>
      <c r="AJ25" s="217" t="s">
        <v>24</v>
      </c>
      <c r="AK25" s="77">
        <v>9</v>
      </c>
      <c r="AL25" s="218" t="s">
        <v>46</v>
      </c>
      <c r="AM25" s="58">
        <v>248</v>
      </c>
      <c r="AN25" s="58" t="s">
        <v>45</v>
      </c>
      <c r="AO25" s="58">
        <v>111.9</v>
      </c>
      <c r="AP25" s="219">
        <v>195</v>
      </c>
      <c r="AQ25" s="220">
        <v>0.62</v>
      </c>
      <c r="AR25" s="220">
        <v>0.38</v>
      </c>
      <c r="AS25" s="221">
        <v>0</v>
      </c>
      <c r="AT25" s="208">
        <f>AQ25+0.5*AR25</f>
        <v>0.81</v>
      </c>
      <c r="AU25" s="209">
        <f>AS25+0.5*AR25</f>
        <v>0.19</v>
      </c>
      <c r="AV25" s="58">
        <v>205</v>
      </c>
      <c r="AW25" s="216" t="s">
        <v>38</v>
      </c>
      <c r="AX25" s="83"/>
      <c r="AY25" s="83"/>
    </row>
    <row r="26" spans="1:52" x14ac:dyDescent="0.2">
      <c r="A26" s="183"/>
      <c r="B26" s="83"/>
      <c r="C26" s="83"/>
      <c r="D26" s="83"/>
      <c r="E26" s="83"/>
      <c r="F26" s="83"/>
      <c r="G26" s="83"/>
      <c r="H26" s="21"/>
      <c r="I26" s="21"/>
      <c r="J26" s="21"/>
      <c r="K26" s="21"/>
      <c r="L26" s="21"/>
      <c r="M26" s="21"/>
      <c r="N26" s="21"/>
      <c r="O26" s="21"/>
      <c r="P26" s="222" t="s">
        <v>1414</v>
      </c>
      <c r="Q26" s="16"/>
      <c r="R26" s="16"/>
      <c r="S26" s="180"/>
      <c r="T26" s="178"/>
      <c r="U26" s="179"/>
      <c r="V26" s="178"/>
      <c r="W26" s="179"/>
      <c r="X26" s="193"/>
      <c r="Y26" s="16"/>
      <c r="Z26" s="222" t="s">
        <v>44</v>
      </c>
      <c r="AA26" s="17"/>
      <c r="AB26" s="17"/>
      <c r="AC26" s="177"/>
      <c r="AD26" s="191"/>
      <c r="AE26" s="192"/>
      <c r="AF26" s="72"/>
      <c r="AG26" s="194"/>
      <c r="AH26" s="195"/>
      <c r="AI26" s="16"/>
      <c r="AJ26" s="223" t="s">
        <v>44</v>
      </c>
      <c r="AK26" s="69"/>
      <c r="AL26" s="188"/>
      <c r="AM26" s="17"/>
      <c r="AN26" s="16"/>
      <c r="AO26" s="16"/>
      <c r="AP26" s="180"/>
      <c r="AQ26" s="21"/>
      <c r="AR26" s="21"/>
      <c r="AS26" s="189"/>
      <c r="AT26" s="178"/>
      <c r="AU26" s="179"/>
      <c r="AV26" s="16"/>
      <c r="AW26" s="190"/>
      <c r="AX26" s="83"/>
      <c r="AY26" s="83"/>
    </row>
    <row r="27" spans="1:52" ht="13.5" thickBot="1" x14ac:dyDescent="0.25">
      <c r="A27" s="183"/>
      <c r="B27" s="83"/>
      <c r="C27" s="83"/>
      <c r="D27" s="83"/>
      <c r="E27" s="83"/>
      <c r="F27" s="83"/>
      <c r="G27" s="83"/>
      <c r="H27" s="21"/>
      <c r="I27" s="21"/>
      <c r="J27" s="21"/>
      <c r="K27" s="21"/>
      <c r="L27" s="21"/>
      <c r="M27" s="21"/>
      <c r="N27" s="21"/>
      <c r="O27" s="21"/>
      <c r="P27" s="176">
        <v>3</v>
      </c>
      <c r="Q27" s="16" t="s">
        <v>79</v>
      </c>
      <c r="R27" s="16">
        <v>88.4</v>
      </c>
      <c r="S27" s="180">
        <v>194</v>
      </c>
      <c r="T27" s="178">
        <v>0.33333333333333331</v>
      </c>
      <c r="U27" s="179">
        <v>0.66666666666666663</v>
      </c>
      <c r="V27" s="178">
        <f>T27+0.5*U27</f>
        <v>0.66666666666666663</v>
      </c>
      <c r="W27" s="179">
        <f>0.5*U27</f>
        <v>0.33333333333333331</v>
      </c>
      <c r="X27" s="193">
        <v>9</v>
      </c>
      <c r="Y27" s="16">
        <v>3.0000000000000001E-3</v>
      </c>
      <c r="Z27" s="187">
        <v>3</v>
      </c>
      <c r="AA27" s="16" t="s">
        <v>78</v>
      </c>
      <c r="AB27" s="16">
        <v>100</v>
      </c>
      <c r="AC27" s="180" t="s">
        <v>24</v>
      </c>
      <c r="AD27" s="191">
        <v>0.24242424242424243</v>
      </c>
      <c r="AE27" s="192">
        <v>0.75757575757575757</v>
      </c>
      <c r="AF27" s="178">
        <f>0.5*AD27</f>
        <v>0.12121212121212122</v>
      </c>
      <c r="AG27" s="179">
        <f>0.5*AD27+AE27</f>
        <v>0.87878787878787878</v>
      </c>
      <c r="AH27" s="193">
        <v>8.76</v>
      </c>
      <c r="AI27" s="16">
        <v>3.0000000000000001E-3</v>
      </c>
      <c r="AJ27" s="217" t="s">
        <v>40</v>
      </c>
      <c r="AK27" s="77">
        <v>8</v>
      </c>
      <c r="AL27" s="218" t="s">
        <v>41</v>
      </c>
      <c r="AM27" s="58">
        <v>244</v>
      </c>
      <c r="AN27" s="58" t="s">
        <v>39</v>
      </c>
      <c r="AO27" s="58">
        <v>38.4</v>
      </c>
      <c r="AP27" s="219">
        <v>109</v>
      </c>
      <c r="AQ27" s="220">
        <v>0.43</v>
      </c>
      <c r="AR27" s="220">
        <v>0.56999999999999995</v>
      </c>
      <c r="AS27" s="221">
        <v>0</v>
      </c>
      <c r="AT27" s="208">
        <f>AQ27+0.5*AR27</f>
        <v>0.71499999999999997</v>
      </c>
      <c r="AU27" s="209">
        <f>AS27+0.5*AR27</f>
        <v>0.28499999999999998</v>
      </c>
      <c r="AV27" s="58">
        <v>95</v>
      </c>
      <c r="AW27" s="216" t="s">
        <v>38</v>
      </c>
      <c r="AX27" s="83"/>
      <c r="AY27" s="83"/>
    </row>
    <row r="28" spans="1:52" ht="13.5" thickBot="1" x14ac:dyDescent="0.25">
      <c r="A28" s="183"/>
      <c r="B28" s="83"/>
      <c r="C28" s="83"/>
      <c r="D28" s="83"/>
      <c r="E28" s="83"/>
      <c r="F28" s="83"/>
      <c r="G28" s="83"/>
      <c r="H28" s="21"/>
      <c r="I28" s="21"/>
      <c r="J28" s="21"/>
      <c r="K28" s="21"/>
      <c r="L28" s="21"/>
      <c r="M28" s="21"/>
      <c r="N28" s="21"/>
      <c r="O28" s="21"/>
      <c r="P28" s="206">
        <v>9</v>
      </c>
      <c r="Q28" s="18" t="s">
        <v>43</v>
      </c>
      <c r="R28" s="18">
        <v>46.2</v>
      </c>
      <c r="S28" s="211">
        <v>64</v>
      </c>
      <c r="T28" s="213">
        <v>0.69135802469135799</v>
      </c>
      <c r="U28" s="214">
        <v>0.30864197530864196</v>
      </c>
      <c r="V28" s="208">
        <f>T28+0.5*U28</f>
        <v>0.84567901234567899</v>
      </c>
      <c r="W28" s="209">
        <f>0.5*U28</f>
        <v>0.15432098765432098</v>
      </c>
      <c r="X28" s="215">
        <v>11.86</v>
      </c>
      <c r="Y28" s="18">
        <v>5.9999999999999995E-4</v>
      </c>
      <c r="Z28" s="224">
        <v>2</v>
      </c>
      <c r="AA28" s="77" t="s">
        <v>42</v>
      </c>
      <c r="AB28" s="77">
        <v>50.7</v>
      </c>
      <c r="AC28" s="207" t="s">
        <v>24</v>
      </c>
      <c r="AD28" s="213">
        <v>0.75757575757575757</v>
      </c>
      <c r="AE28" s="214">
        <v>0.24242424242424243</v>
      </c>
      <c r="AF28" s="208">
        <f>0.5*AD28</f>
        <v>0.37878787878787878</v>
      </c>
      <c r="AG28" s="209">
        <f>0.5*AD28+AE28</f>
        <v>0.62121212121212122</v>
      </c>
      <c r="AH28" s="76">
        <v>8.76</v>
      </c>
      <c r="AI28" s="216">
        <v>3.0000000000000001E-3</v>
      </c>
      <c r="AX28" s="69"/>
      <c r="AY28" s="69"/>
      <c r="AZ28" s="225"/>
    </row>
    <row r="29" spans="1:52" x14ac:dyDescent="0.2">
      <c r="A29" s="183"/>
      <c r="B29" s="83"/>
      <c r="C29" s="83"/>
      <c r="D29" s="83"/>
      <c r="E29" s="83"/>
      <c r="F29" s="83"/>
      <c r="G29" s="83"/>
      <c r="H29" s="21"/>
      <c r="I29" s="21"/>
      <c r="J29" s="21"/>
      <c r="K29" s="21"/>
      <c r="L29" s="21"/>
      <c r="M29" s="21"/>
      <c r="N29" s="21"/>
      <c r="O29" s="21"/>
      <c r="U29" s="20"/>
      <c r="V29" s="20"/>
      <c r="W29" s="20"/>
      <c r="Z29" s="20"/>
      <c r="AA29" s="20"/>
      <c r="AB29" s="20"/>
      <c r="AC29" s="20"/>
      <c r="AD29" s="20"/>
      <c r="AE29" s="20"/>
      <c r="AF29" s="20"/>
      <c r="AG29" s="20"/>
      <c r="AH29" s="20"/>
      <c r="AI29" s="20"/>
      <c r="AX29" s="83"/>
      <c r="AY29" s="83"/>
    </row>
    <row r="30" spans="1:52" s="83" customFormat="1" x14ac:dyDescent="0.2">
      <c r="H30" s="21"/>
      <c r="I30" s="21"/>
      <c r="J30" s="21"/>
      <c r="K30" s="21"/>
      <c r="L30" s="21"/>
      <c r="M30" s="21"/>
      <c r="N30" s="21"/>
      <c r="O30" s="21"/>
      <c r="P30" s="21"/>
      <c r="T30" s="191"/>
      <c r="U30" s="191"/>
      <c r="Z30" s="69"/>
      <c r="AA30" s="69"/>
      <c r="AB30" s="69"/>
      <c r="AC30" s="69"/>
      <c r="AD30" s="69"/>
      <c r="AE30" s="69"/>
      <c r="AF30" s="69"/>
      <c r="AG30" s="69"/>
      <c r="AH30" s="69"/>
      <c r="AI30" s="69"/>
    </row>
    <row r="31" spans="1:52" s="83" customFormat="1" x14ac:dyDescent="0.2">
      <c r="H31" s="21"/>
      <c r="I31" s="21"/>
      <c r="J31" s="21"/>
      <c r="K31" s="21"/>
      <c r="L31" s="21"/>
      <c r="M31" s="21"/>
      <c r="N31" s="21"/>
      <c r="O31" s="21"/>
      <c r="P31" s="21"/>
      <c r="U31" s="191"/>
      <c r="Z31" s="69"/>
      <c r="AA31" s="69"/>
      <c r="AB31" s="69"/>
      <c r="AC31" s="69"/>
      <c r="AD31" s="69"/>
      <c r="AE31" s="69"/>
      <c r="AF31" s="69"/>
      <c r="AG31" s="69"/>
      <c r="AH31" s="69"/>
      <c r="AI31" s="69"/>
      <c r="AJ31" s="69"/>
      <c r="AK31" s="69"/>
      <c r="AL31" s="69"/>
      <c r="AM31" s="69"/>
    </row>
    <row r="32" spans="1:52" s="69" customFormat="1" x14ac:dyDescent="0.2">
      <c r="H32" s="72"/>
      <c r="I32" s="83"/>
      <c r="J32" s="72"/>
      <c r="K32" s="72"/>
      <c r="L32" s="72"/>
      <c r="M32" s="72"/>
      <c r="N32" s="72"/>
      <c r="O32" s="72"/>
      <c r="P32" s="83"/>
      <c r="Q32" s="83"/>
      <c r="R32" s="83"/>
      <c r="S32" s="83"/>
      <c r="T32" s="83"/>
      <c r="U32" s="83"/>
      <c r="V32" s="83"/>
      <c r="W32" s="83"/>
      <c r="X32" s="83"/>
      <c r="Y32" s="83"/>
      <c r="AM32" s="83"/>
      <c r="AN32" s="83"/>
      <c r="AO32" s="83"/>
      <c r="AP32" s="83"/>
      <c r="AQ32" s="83"/>
      <c r="AR32" s="83"/>
      <c r="AS32" s="83"/>
      <c r="AT32" s="83"/>
      <c r="AU32" s="83"/>
      <c r="AV32" s="83"/>
      <c r="AW32" s="83"/>
      <c r="AX32" s="83"/>
      <c r="AY32" s="83"/>
    </row>
    <row r="35" spans="38:38" x14ac:dyDescent="0.2">
      <c r="AL35" s="69"/>
    </row>
  </sheetData>
  <mergeCells count="15">
    <mergeCell ref="AH12:AI12"/>
    <mergeCell ref="AM11:AU11"/>
    <mergeCell ref="AM15:AP15"/>
    <mergeCell ref="AV12:AW12"/>
    <mergeCell ref="A15:E15"/>
    <mergeCell ref="Z15:AC15"/>
    <mergeCell ref="AQ13:AS13"/>
    <mergeCell ref="AT13:AU13"/>
    <mergeCell ref="K11:O11"/>
    <mergeCell ref="K12:L12"/>
    <mergeCell ref="M12:O12"/>
    <mergeCell ref="X12:Y12"/>
    <mergeCell ref="F13:H13"/>
    <mergeCell ref="I13:J13"/>
    <mergeCell ref="P15:S15"/>
  </mergeCells>
  <conditionalFormatting sqref="O22:O23 F16:J20 O16:O20 F22:J23">
    <cfRule type="colorScale" priority="34">
      <colorScale>
        <cfvo type="min"/>
        <cfvo type="percentile" val="50"/>
        <cfvo type="max"/>
        <color rgb="FF63BE7B"/>
        <color rgb="FFFFEB84"/>
        <color rgb="FFF8696B"/>
      </colorScale>
    </cfRule>
  </conditionalFormatting>
  <conditionalFormatting sqref="T24:U24">
    <cfRule type="colorScale" priority="33">
      <colorScale>
        <cfvo type="min"/>
        <cfvo type="percentile" val="50"/>
        <cfvo type="max"/>
        <color rgb="FFF8696B"/>
        <color rgb="FFFFEB84"/>
        <color rgb="FF63BE7B"/>
      </colorScale>
    </cfRule>
  </conditionalFormatting>
  <conditionalFormatting sqref="AD27:AE27">
    <cfRule type="colorScale" priority="32">
      <colorScale>
        <cfvo type="min"/>
        <cfvo type="percentile" val="50"/>
        <cfvo type="max"/>
        <color rgb="FFF8696B"/>
        <color rgb="FFFFEB84"/>
        <color rgb="FF63BE7B"/>
      </colorScale>
    </cfRule>
  </conditionalFormatting>
  <conditionalFormatting sqref="AD25:AE25">
    <cfRule type="colorScale" priority="31">
      <colorScale>
        <cfvo type="min"/>
        <cfvo type="percentile" val="50"/>
        <cfvo type="max"/>
        <color rgb="FFF8696B"/>
        <color rgb="FFFFEB84"/>
        <color rgb="FF63BE7B"/>
      </colorScale>
    </cfRule>
  </conditionalFormatting>
  <conditionalFormatting sqref="AD15:AG15">
    <cfRule type="colorScale" priority="35">
      <colorScale>
        <cfvo type="min"/>
        <cfvo type="percentile" val="50"/>
        <cfvo type="max"/>
        <color rgb="FF63BE7B"/>
        <color rgb="FFFFEB84"/>
        <color rgb="FFF8696B"/>
      </colorScale>
    </cfRule>
  </conditionalFormatting>
  <conditionalFormatting sqref="O22:O25 F15:J20 O15:O20 F22:J25">
    <cfRule type="colorScale" priority="36">
      <colorScale>
        <cfvo type="min"/>
        <cfvo type="percentile" val="50"/>
        <cfvo type="max"/>
        <color rgb="FF63BE7B"/>
        <color rgb="FFFFEB84"/>
        <color rgb="FFF8696B"/>
      </colorScale>
    </cfRule>
  </conditionalFormatting>
  <conditionalFormatting sqref="F24:J25 O24:O25">
    <cfRule type="colorScale" priority="37">
      <colorScale>
        <cfvo type="min"/>
        <cfvo type="percentile" val="50"/>
        <cfvo type="max"/>
        <color rgb="FF63BE7B"/>
        <color rgb="FFFFEB84"/>
        <color rgb="FFF8696B"/>
      </colorScale>
    </cfRule>
  </conditionalFormatting>
  <conditionalFormatting sqref="F22:J25 F15:J20">
    <cfRule type="colorScale" priority="30">
      <colorScale>
        <cfvo type="min"/>
        <cfvo type="percentile" val="50"/>
        <cfvo type="max"/>
        <color rgb="FF63BE7B"/>
        <color rgb="FFFFEB84"/>
        <color rgb="FFF8696B"/>
      </colorScale>
    </cfRule>
  </conditionalFormatting>
  <conditionalFormatting sqref="T27:V27 V22:V26 V17:V20 V28">
    <cfRule type="colorScale" priority="38">
      <colorScale>
        <cfvo type="min"/>
        <cfvo type="percentile" val="50"/>
        <cfvo type="max"/>
        <color rgb="FFF8696B"/>
        <color rgb="FFFFEB84"/>
        <color rgb="FF63BE7B"/>
      </colorScale>
    </cfRule>
  </conditionalFormatting>
  <conditionalFormatting sqref="T30:U30 T17:U20 U31 T22:U28">
    <cfRule type="colorScale" priority="39">
      <colorScale>
        <cfvo type="min"/>
        <cfvo type="percentile" val="50"/>
        <cfvo type="max"/>
        <color rgb="FF63BE7B"/>
        <color rgb="FFFFEB84"/>
        <color rgb="FFF8696B"/>
      </colorScale>
    </cfRule>
  </conditionalFormatting>
  <conditionalFormatting sqref="V17:W20 V22:W28">
    <cfRule type="colorScale" priority="40">
      <colorScale>
        <cfvo type="min"/>
        <cfvo type="percentile" val="50"/>
        <cfvo type="max"/>
        <color rgb="FF63BE7B"/>
        <color rgb="FFFFEB84"/>
        <color rgb="FFF8696B"/>
      </colorScale>
    </cfRule>
  </conditionalFormatting>
  <conditionalFormatting sqref="T30:U30 T15:W15 T17:W20 U31 T22:W28">
    <cfRule type="colorScale" priority="28">
      <colorScale>
        <cfvo type="min"/>
        <cfvo type="percentile" val="50"/>
        <cfvo type="max"/>
        <color rgb="FF63BE7B"/>
        <color rgb="FFFFEB84"/>
        <color rgb="FFF8696B"/>
      </colorScale>
    </cfRule>
  </conditionalFormatting>
  <conditionalFormatting sqref="AD17:AG20 AD22:AG28">
    <cfRule type="colorScale" priority="41">
      <colorScale>
        <cfvo type="min"/>
        <cfvo type="percentile" val="50"/>
        <cfvo type="max"/>
        <color rgb="FF63BE7B"/>
        <color rgb="FFFFEB84"/>
        <color rgb="FFF8696B"/>
      </colorScale>
    </cfRule>
  </conditionalFormatting>
  <conditionalFormatting sqref="AD15:AG15 AD17:AG20 AD22:AG28">
    <cfRule type="colorScale" priority="42">
      <colorScale>
        <cfvo type="min"/>
        <cfvo type="percentile" val="50"/>
        <cfvo type="max"/>
        <color rgb="FF63BE7B"/>
        <color rgb="FFFFEB84"/>
        <color rgb="FFF8696B"/>
      </colorScale>
    </cfRule>
  </conditionalFormatting>
  <conditionalFormatting sqref="AT27:AU27 AU25:AU26 AQ25:AT25 AQ24:AS24 AT26 AQ22:AU23">
    <cfRule type="colorScale" priority="43">
      <colorScale>
        <cfvo type="min"/>
        <cfvo type="percentile" val="50"/>
        <cfvo type="max"/>
        <color rgb="FF63BE7B"/>
        <color rgb="FFFFEB84"/>
        <color rgb="FFF8696B"/>
      </colorScale>
    </cfRule>
  </conditionalFormatting>
  <conditionalFormatting sqref="AQ24:AS24 AQ25:AU27 AQ22:AU23">
    <cfRule type="colorScale" priority="44">
      <colorScale>
        <cfvo type="min"/>
        <cfvo type="percentile" val="50"/>
        <cfvo type="max"/>
        <color rgb="FF63BE7B"/>
        <color rgb="FFFFEB84"/>
        <color rgb="FFF8696B"/>
      </colorScale>
    </cfRule>
  </conditionalFormatting>
  <conditionalFormatting sqref="F22:J25">
    <cfRule type="colorScale" priority="29">
      <colorScale>
        <cfvo type="min"/>
        <cfvo type="percentile" val="50"/>
        <cfvo type="max"/>
        <color rgb="FF63BE7B"/>
        <color rgb="FFFFEB84"/>
        <color rgb="FFF8696B"/>
      </colorScale>
    </cfRule>
  </conditionalFormatting>
  <conditionalFormatting sqref="F26:L30 F15:J20 F22:J25">
    <cfRule type="colorScale" priority="25">
      <colorScale>
        <cfvo type="min"/>
        <cfvo type="percentile" val="50"/>
        <cfvo type="max"/>
        <color rgb="FF63BE7B"/>
        <color rgb="FFFFEB84"/>
        <color rgb="FFF8696B"/>
      </colorScale>
    </cfRule>
  </conditionalFormatting>
  <conditionalFormatting sqref="T15:W15 T17:W20 U31 T22:W30">
    <cfRule type="colorScale" priority="27">
      <colorScale>
        <cfvo type="min"/>
        <cfvo type="percentile" val="50"/>
        <cfvo type="max"/>
        <color rgb="FF63BE7B"/>
        <color rgb="FFFFEB84"/>
        <color rgb="FFF8696B"/>
      </colorScale>
    </cfRule>
  </conditionalFormatting>
  <conditionalFormatting sqref="AD15:AG15 AD17:AG20 AD22:AG30">
    <cfRule type="colorScale" priority="26">
      <colorScale>
        <cfvo type="min"/>
        <cfvo type="percentile" val="50"/>
        <cfvo type="max"/>
        <color rgb="FF63BE7B"/>
        <color rgb="FFFFEB84"/>
        <color rgb="FFF8696B"/>
      </colorScale>
    </cfRule>
  </conditionalFormatting>
  <conditionalFormatting sqref="T15:W15 T17:W20 T22:W31">
    <cfRule type="colorScale" priority="24">
      <colorScale>
        <cfvo type="min"/>
        <cfvo type="percentile" val="50"/>
        <cfvo type="max"/>
        <color rgb="FF63BE7B"/>
        <color rgb="FFFFEB84"/>
        <color rgb="FFF8696B"/>
      </colorScale>
    </cfRule>
  </conditionalFormatting>
  <conditionalFormatting sqref="AQ22:AU27">
    <cfRule type="colorScale" priority="23">
      <colorScale>
        <cfvo type="min"/>
        <cfvo type="percentile" val="50"/>
        <cfvo type="max"/>
        <color rgb="FF63BE7B"/>
        <color rgb="FFFFEB84"/>
        <color rgb="FFF8696B"/>
      </colorScale>
    </cfRule>
  </conditionalFormatting>
  <conditionalFormatting sqref="AQ15:AU15">
    <cfRule type="colorScale" priority="21">
      <colorScale>
        <cfvo type="min"/>
        <cfvo type="percentile" val="50"/>
        <cfvo type="max"/>
        <color rgb="FF63BE7B"/>
        <color rgb="FFFFEB84"/>
        <color rgb="FFF8696B"/>
      </colorScale>
    </cfRule>
  </conditionalFormatting>
  <conditionalFormatting sqref="AQ15:AU15">
    <cfRule type="colorScale" priority="22">
      <colorScale>
        <cfvo type="min"/>
        <cfvo type="percentile" val="50"/>
        <cfvo type="max"/>
        <color rgb="FF63BE7B"/>
        <color rgb="FFFFEB84"/>
        <color rgb="FFF8696B"/>
      </colorScale>
    </cfRule>
  </conditionalFormatting>
  <conditionalFormatting sqref="AQ15:AU15">
    <cfRule type="colorScale" priority="20">
      <colorScale>
        <cfvo type="min"/>
        <cfvo type="percentile" val="50"/>
        <cfvo type="max"/>
        <color rgb="FF63BE7B"/>
        <color rgb="FFFFEB84"/>
        <color rgb="FFF8696B"/>
      </colorScale>
    </cfRule>
  </conditionalFormatting>
  <conditionalFormatting sqref="AQ22:AU27 AQ15:AU20">
    <cfRule type="colorScale" priority="19">
      <colorScale>
        <cfvo type="min"/>
        <cfvo type="percentile" val="50"/>
        <cfvo type="max"/>
        <color rgb="FF63BE7B"/>
        <color rgb="FFFFEB84"/>
        <color rgb="FFF8696B"/>
      </colorScale>
    </cfRule>
  </conditionalFormatting>
  <conditionalFormatting sqref="F21:J21 O21">
    <cfRule type="colorScale" priority="10">
      <colorScale>
        <cfvo type="min"/>
        <cfvo type="percentile" val="50"/>
        <cfvo type="max"/>
        <color rgb="FF63BE7B"/>
        <color rgb="FFFFEB84"/>
        <color rgb="FFF8696B"/>
      </colorScale>
    </cfRule>
  </conditionalFormatting>
  <conditionalFormatting sqref="F21:J21">
    <cfRule type="colorScale" priority="11">
      <colorScale>
        <cfvo type="min"/>
        <cfvo type="percentile" val="50"/>
        <cfvo type="max"/>
        <color rgb="FF63BE7B"/>
        <color rgb="FFFFEB84"/>
        <color rgb="FFF8696B"/>
      </colorScale>
    </cfRule>
  </conditionalFormatting>
  <conditionalFormatting sqref="F21:J21">
    <cfRule type="colorScale" priority="9">
      <colorScale>
        <cfvo type="min"/>
        <cfvo type="percentile" val="50"/>
        <cfvo type="max"/>
        <color rgb="FF63BE7B"/>
        <color rgb="FFFFEB84"/>
        <color rgb="FFF8696B"/>
      </colorScale>
    </cfRule>
  </conditionalFormatting>
  <conditionalFormatting sqref="V21">
    <cfRule type="colorScale" priority="12">
      <colorScale>
        <cfvo type="min"/>
        <cfvo type="percentile" val="50"/>
        <cfvo type="max"/>
        <color rgb="FFF8696B"/>
        <color rgb="FFFFEB84"/>
        <color rgb="FF63BE7B"/>
      </colorScale>
    </cfRule>
  </conditionalFormatting>
  <conditionalFormatting sqref="T21:U21">
    <cfRule type="colorScale" priority="13">
      <colorScale>
        <cfvo type="min"/>
        <cfvo type="percentile" val="50"/>
        <cfvo type="max"/>
        <color rgb="FF63BE7B"/>
        <color rgb="FFFFEB84"/>
        <color rgb="FFF8696B"/>
      </colorScale>
    </cfRule>
  </conditionalFormatting>
  <conditionalFormatting sqref="V21:W21">
    <cfRule type="colorScale" priority="14">
      <colorScale>
        <cfvo type="min"/>
        <cfvo type="percentile" val="50"/>
        <cfvo type="max"/>
        <color rgb="FF63BE7B"/>
        <color rgb="FFFFEB84"/>
        <color rgb="FFF8696B"/>
      </colorScale>
    </cfRule>
  </conditionalFormatting>
  <conditionalFormatting sqref="T21:W21">
    <cfRule type="colorScale" priority="7">
      <colorScale>
        <cfvo type="min"/>
        <cfvo type="percentile" val="50"/>
        <cfvo type="max"/>
        <color rgb="FF63BE7B"/>
        <color rgb="FFFFEB84"/>
        <color rgb="FFF8696B"/>
      </colorScale>
    </cfRule>
  </conditionalFormatting>
  <conditionalFormatting sqref="AD21:AG21">
    <cfRule type="colorScale" priority="15">
      <colorScale>
        <cfvo type="min"/>
        <cfvo type="percentile" val="50"/>
        <cfvo type="max"/>
        <color rgb="FF63BE7B"/>
        <color rgb="FFFFEB84"/>
        <color rgb="FFF8696B"/>
      </colorScale>
    </cfRule>
  </conditionalFormatting>
  <conditionalFormatting sqref="AD21:AG21">
    <cfRule type="colorScale" priority="16">
      <colorScale>
        <cfvo type="min"/>
        <cfvo type="percentile" val="50"/>
        <cfvo type="max"/>
        <color rgb="FF63BE7B"/>
        <color rgb="FFFFEB84"/>
        <color rgb="FFF8696B"/>
      </colorScale>
    </cfRule>
  </conditionalFormatting>
  <conditionalFormatting sqref="AQ21:AU21">
    <cfRule type="colorScale" priority="17">
      <colorScale>
        <cfvo type="min"/>
        <cfvo type="percentile" val="50"/>
        <cfvo type="max"/>
        <color rgb="FF63BE7B"/>
        <color rgb="FFFFEB84"/>
        <color rgb="FFF8696B"/>
      </colorScale>
    </cfRule>
  </conditionalFormatting>
  <conditionalFormatting sqref="AQ21:AU21">
    <cfRule type="colorScale" priority="18">
      <colorScale>
        <cfvo type="min"/>
        <cfvo type="percentile" val="50"/>
        <cfvo type="max"/>
        <color rgb="FF63BE7B"/>
        <color rgb="FFFFEB84"/>
        <color rgb="FFF8696B"/>
      </colorScale>
    </cfRule>
  </conditionalFormatting>
  <conditionalFormatting sqref="F21:J21">
    <cfRule type="colorScale" priority="8">
      <colorScale>
        <cfvo type="min"/>
        <cfvo type="percentile" val="50"/>
        <cfvo type="max"/>
        <color rgb="FF63BE7B"/>
        <color rgb="FFFFEB84"/>
        <color rgb="FFF8696B"/>
      </colorScale>
    </cfRule>
  </conditionalFormatting>
  <conditionalFormatting sqref="F21:J21">
    <cfRule type="colorScale" priority="4">
      <colorScale>
        <cfvo type="min"/>
        <cfvo type="percentile" val="50"/>
        <cfvo type="max"/>
        <color rgb="FF63BE7B"/>
        <color rgb="FFFFEB84"/>
        <color rgb="FFF8696B"/>
      </colorScale>
    </cfRule>
  </conditionalFormatting>
  <conditionalFormatting sqref="T21:W21">
    <cfRule type="colorScale" priority="6">
      <colorScale>
        <cfvo type="min"/>
        <cfvo type="percentile" val="50"/>
        <cfvo type="max"/>
        <color rgb="FF63BE7B"/>
        <color rgb="FFFFEB84"/>
        <color rgb="FFF8696B"/>
      </colorScale>
    </cfRule>
  </conditionalFormatting>
  <conditionalFormatting sqref="AD21:AG21">
    <cfRule type="colorScale" priority="5">
      <colorScale>
        <cfvo type="min"/>
        <cfvo type="percentile" val="50"/>
        <cfvo type="max"/>
        <color rgb="FF63BE7B"/>
        <color rgb="FFFFEB84"/>
        <color rgb="FFF8696B"/>
      </colorScale>
    </cfRule>
  </conditionalFormatting>
  <conditionalFormatting sqref="T21:W21">
    <cfRule type="colorScale" priority="3">
      <colorScale>
        <cfvo type="min"/>
        <cfvo type="percentile" val="50"/>
        <cfvo type="max"/>
        <color rgb="FF63BE7B"/>
        <color rgb="FFFFEB84"/>
        <color rgb="FFF8696B"/>
      </colorScale>
    </cfRule>
  </conditionalFormatting>
  <conditionalFormatting sqref="AQ21:AU21">
    <cfRule type="colorScale" priority="2">
      <colorScale>
        <cfvo type="min"/>
        <cfvo type="percentile" val="50"/>
        <cfvo type="max"/>
        <color rgb="FF63BE7B"/>
        <color rgb="FFFFEB84"/>
        <color rgb="FFF8696B"/>
      </colorScale>
    </cfRule>
  </conditionalFormatting>
  <conditionalFormatting sqref="AQ21:AU21">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12" sqref="D12"/>
    </sheetView>
  </sheetViews>
  <sheetFormatPr defaultRowHeight="12.75" x14ac:dyDescent="0.2"/>
  <cols>
    <col min="1" max="1" width="13" style="20" customWidth="1"/>
    <col min="2" max="2" width="8.140625" style="20" customWidth="1"/>
    <col min="3" max="3" width="16.7109375" style="20" customWidth="1"/>
    <col min="4" max="4" width="17" style="20" bestFit="1" customWidth="1"/>
    <col min="5" max="5" width="9.42578125" style="20" bestFit="1" customWidth="1"/>
    <col min="6" max="6" width="6.7109375" style="20" customWidth="1"/>
    <col min="7" max="7" width="18.5703125" style="20" bestFit="1" customWidth="1"/>
    <col min="8" max="8" width="11.7109375" style="20" bestFit="1" customWidth="1"/>
    <col min="9" max="9" width="9.42578125" style="20" bestFit="1" customWidth="1"/>
    <col min="10" max="10" width="7.28515625" style="20" customWidth="1"/>
    <col min="11" max="11" width="18.5703125" style="20" bestFit="1" customWidth="1"/>
    <col min="12" max="12" width="19.7109375" style="20" bestFit="1" customWidth="1"/>
    <col min="13" max="13" width="16.7109375" style="20" bestFit="1" customWidth="1"/>
    <col min="14" max="16384" width="9.140625" style="20"/>
  </cols>
  <sheetData>
    <row r="1" spans="1:13" x14ac:dyDescent="0.2">
      <c r="A1" s="19" t="s">
        <v>1441</v>
      </c>
    </row>
    <row r="2" spans="1:13" x14ac:dyDescent="0.2">
      <c r="A2" s="20" t="s">
        <v>1442</v>
      </c>
    </row>
    <row r="3" spans="1:13" x14ac:dyDescent="0.2">
      <c r="A3" s="20" t="s">
        <v>1416</v>
      </c>
    </row>
    <row r="4" spans="1:13" x14ac:dyDescent="0.2">
      <c r="A4" s="20" t="s">
        <v>1417</v>
      </c>
    </row>
    <row r="5" spans="1:13" x14ac:dyDescent="0.2">
      <c r="A5" s="20" t="s">
        <v>6</v>
      </c>
    </row>
    <row r="6" spans="1:13" x14ac:dyDescent="0.2">
      <c r="A6" s="20" t="s">
        <v>7</v>
      </c>
    </row>
    <row r="7" spans="1:13" x14ac:dyDescent="0.2">
      <c r="A7" s="20" t="s">
        <v>8</v>
      </c>
    </row>
    <row r="9" spans="1:13" x14ac:dyDescent="0.2">
      <c r="A9" s="21"/>
      <c r="B9" s="21"/>
      <c r="C9" s="22" t="s">
        <v>9</v>
      </c>
      <c r="D9" s="321" t="s">
        <v>10</v>
      </c>
      <c r="E9" s="321"/>
      <c r="F9" s="321"/>
      <c r="G9" s="22"/>
      <c r="H9" s="322" t="s">
        <v>11</v>
      </c>
      <c r="I9" s="321"/>
      <c r="J9" s="321"/>
      <c r="K9" s="323"/>
      <c r="L9" s="23" t="s">
        <v>26</v>
      </c>
      <c r="M9" s="22" t="s">
        <v>12</v>
      </c>
    </row>
    <row r="10" spans="1:13" x14ac:dyDescent="0.2">
      <c r="A10" s="24" t="s">
        <v>13</v>
      </c>
      <c r="B10" s="24" t="s">
        <v>14</v>
      </c>
      <c r="C10" s="25" t="s">
        <v>15</v>
      </c>
      <c r="D10" s="24" t="s">
        <v>15</v>
      </c>
      <c r="E10" s="24" t="s">
        <v>16</v>
      </c>
      <c r="F10" s="24" t="s">
        <v>17</v>
      </c>
      <c r="G10" s="25" t="s">
        <v>18</v>
      </c>
      <c r="H10" s="26" t="s">
        <v>19</v>
      </c>
      <c r="I10" s="24" t="s">
        <v>16</v>
      </c>
      <c r="J10" s="24" t="s">
        <v>17</v>
      </c>
      <c r="K10" s="25" t="s">
        <v>18</v>
      </c>
      <c r="L10" s="24" t="s">
        <v>16</v>
      </c>
      <c r="M10" s="27" t="s">
        <v>19</v>
      </c>
    </row>
    <row r="11" spans="1:13" x14ac:dyDescent="0.2">
      <c r="A11" s="28" t="s">
        <v>20</v>
      </c>
      <c r="B11" s="21">
        <v>1</v>
      </c>
      <c r="C11" s="29">
        <v>7.05</v>
      </c>
      <c r="D11" s="30">
        <v>5.5500000000000001E-2</v>
      </c>
      <c r="E11" s="324">
        <f>AVERAGE(D11:D13)</f>
        <v>5.7033333333333332E-2</v>
      </c>
      <c r="F11" s="324">
        <f>_xlfn.STDEV.P(D11:D13)</f>
        <v>2.8288199345702821E-3</v>
      </c>
      <c r="G11" s="325" t="s">
        <v>21</v>
      </c>
      <c r="H11" s="31">
        <f t="shared" ref="H11:H19" si="0">(C11/D11)*100</f>
        <v>12702.702702702702</v>
      </c>
      <c r="I11" s="326">
        <f>AVERAGE(H11:H13)</f>
        <v>11900.320424910586</v>
      </c>
      <c r="J11" s="326">
        <f>_xlfn.STDEV.P(H11:H13)</f>
        <v>706.45909224713989</v>
      </c>
      <c r="K11" s="325" t="s">
        <v>21</v>
      </c>
      <c r="L11" s="327">
        <v>11.84</v>
      </c>
      <c r="M11" s="328">
        <f>I11/L11</f>
        <v>1005.0946304823129</v>
      </c>
    </row>
    <row r="12" spans="1:13" x14ac:dyDescent="0.2">
      <c r="A12" s="28" t="s">
        <v>20</v>
      </c>
      <c r="B12" s="21">
        <v>2</v>
      </c>
      <c r="C12" s="29">
        <v>6.56</v>
      </c>
      <c r="D12" s="30">
        <v>5.4600000000000003E-2</v>
      </c>
      <c r="E12" s="324"/>
      <c r="F12" s="324"/>
      <c r="G12" s="325"/>
      <c r="H12" s="31">
        <f t="shared" si="0"/>
        <v>12014.652014652012</v>
      </c>
      <c r="I12" s="326"/>
      <c r="J12" s="326"/>
      <c r="K12" s="325"/>
      <c r="L12" s="327"/>
      <c r="M12" s="328"/>
    </row>
    <row r="13" spans="1:13" x14ac:dyDescent="0.2">
      <c r="A13" s="28" t="s">
        <v>20</v>
      </c>
      <c r="B13" s="21">
        <v>3</v>
      </c>
      <c r="C13" s="29">
        <v>6.7</v>
      </c>
      <c r="D13" s="32">
        <v>6.0999999999999999E-2</v>
      </c>
      <c r="E13" s="324"/>
      <c r="F13" s="324"/>
      <c r="G13" s="325"/>
      <c r="H13" s="31">
        <f t="shared" si="0"/>
        <v>10983.60655737705</v>
      </c>
      <c r="I13" s="326"/>
      <c r="J13" s="326"/>
      <c r="K13" s="325"/>
      <c r="L13" s="327"/>
      <c r="M13" s="328"/>
    </row>
    <row r="14" spans="1:13" x14ac:dyDescent="0.2">
      <c r="A14" s="33" t="s">
        <v>22</v>
      </c>
      <c r="B14" s="34">
        <v>1</v>
      </c>
      <c r="C14" s="35">
        <v>0.21740000000000001</v>
      </c>
      <c r="D14" s="36">
        <v>0.125</v>
      </c>
      <c r="E14" s="329">
        <f>AVERAGE(D14:D16)</f>
        <v>0.12533333333333332</v>
      </c>
      <c r="F14" s="329">
        <f>_xlfn.STDEV.P(D14:D16)</f>
        <v>1.5107025591499547E-2</v>
      </c>
      <c r="G14" s="330" t="s">
        <v>23</v>
      </c>
      <c r="H14" s="37">
        <f t="shared" si="0"/>
        <v>173.92000000000002</v>
      </c>
      <c r="I14" s="331">
        <f>AVERAGE(H14:H16)</f>
        <v>189.90479750778817</v>
      </c>
      <c r="J14" s="331">
        <f>_xlfn.STDEV.P(H14:H16)</f>
        <v>21.294275390635473</v>
      </c>
      <c r="K14" s="330" t="s">
        <v>23</v>
      </c>
      <c r="L14" s="332" t="s">
        <v>24</v>
      </c>
      <c r="M14" s="333" t="s">
        <v>24</v>
      </c>
    </row>
    <row r="15" spans="1:13" x14ac:dyDescent="0.2">
      <c r="A15" s="38" t="s">
        <v>22</v>
      </c>
      <c r="B15" s="21">
        <v>2</v>
      </c>
      <c r="C15" s="29">
        <v>0.31680000000000003</v>
      </c>
      <c r="D15" s="30">
        <v>0.14399999999999999</v>
      </c>
      <c r="E15" s="324"/>
      <c r="F15" s="324"/>
      <c r="G15" s="325"/>
      <c r="H15" s="31">
        <f t="shared" si="0"/>
        <v>220.00000000000003</v>
      </c>
      <c r="I15" s="326"/>
      <c r="J15" s="326"/>
      <c r="K15" s="325"/>
      <c r="L15" s="327"/>
      <c r="M15" s="328"/>
    </row>
    <row r="16" spans="1:13" x14ac:dyDescent="0.2">
      <c r="A16" s="38" t="s">
        <v>22</v>
      </c>
      <c r="B16" s="21">
        <v>3</v>
      </c>
      <c r="C16" s="29">
        <v>0.18809999999999999</v>
      </c>
      <c r="D16" s="30">
        <v>0.107</v>
      </c>
      <c r="E16" s="324"/>
      <c r="F16" s="324"/>
      <c r="G16" s="325"/>
      <c r="H16" s="31">
        <f t="shared" si="0"/>
        <v>175.79439252336448</v>
      </c>
      <c r="I16" s="326"/>
      <c r="J16" s="326"/>
      <c r="K16" s="325"/>
      <c r="L16" s="327"/>
      <c r="M16" s="328"/>
    </row>
    <row r="17" spans="1:13" x14ac:dyDescent="0.2">
      <c r="A17" s="39" t="s">
        <v>25</v>
      </c>
      <c r="B17" s="34">
        <v>1</v>
      </c>
      <c r="C17" s="35">
        <v>8.2759999999999998</v>
      </c>
      <c r="D17" s="36">
        <v>0.10299999999999999</v>
      </c>
      <c r="E17" s="329">
        <f>AVERAGE(D17:D19)</f>
        <v>0.10489999999999999</v>
      </c>
      <c r="F17" s="329">
        <f>_xlfn.STDEV.P(D17:D19)</f>
        <v>6.5487912370655573E-3</v>
      </c>
      <c r="G17" s="330" t="s">
        <v>23</v>
      </c>
      <c r="H17" s="37">
        <f t="shared" si="0"/>
        <v>8034.9514563106795</v>
      </c>
      <c r="I17" s="331">
        <f>AVERAGE(H17:H19)</f>
        <v>8474.9944685886421</v>
      </c>
      <c r="J17" s="331">
        <f>_xlfn.STDEV.P(H17:H19)</f>
        <v>378.24080832455752</v>
      </c>
      <c r="K17" s="330" t="s">
        <v>1</v>
      </c>
      <c r="L17" s="332">
        <v>12.52</v>
      </c>
      <c r="M17" s="333">
        <f>I17/L17</f>
        <v>676.91649110132926</v>
      </c>
    </row>
    <row r="18" spans="1:13" x14ac:dyDescent="0.2">
      <c r="A18" s="28" t="s">
        <v>25</v>
      </c>
      <c r="B18" s="21">
        <v>2</v>
      </c>
      <c r="C18" s="29">
        <v>8.2629999999999999</v>
      </c>
      <c r="D18" s="30">
        <v>9.8000000000000004E-2</v>
      </c>
      <c r="E18" s="324"/>
      <c r="F18" s="324"/>
      <c r="G18" s="325"/>
      <c r="H18" s="31">
        <f t="shared" si="0"/>
        <v>8431.6326530612241</v>
      </c>
      <c r="I18" s="326"/>
      <c r="J18" s="326"/>
      <c r="K18" s="325"/>
      <c r="L18" s="327"/>
      <c r="M18" s="328"/>
    </row>
    <row r="19" spans="1:13" x14ac:dyDescent="0.2">
      <c r="A19" s="40" t="s">
        <v>25</v>
      </c>
      <c r="B19" s="41">
        <v>3</v>
      </c>
      <c r="C19" s="42">
        <v>10.185700000000001</v>
      </c>
      <c r="D19" s="43">
        <v>0.1137</v>
      </c>
      <c r="E19" s="336"/>
      <c r="F19" s="336"/>
      <c r="G19" s="337"/>
      <c r="H19" s="44">
        <f t="shared" si="0"/>
        <v>8958.39929639402</v>
      </c>
      <c r="I19" s="338"/>
      <c r="J19" s="338"/>
      <c r="K19" s="337"/>
      <c r="L19" s="334"/>
      <c r="M19" s="335"/>
    </row>
  </sheetData>
  <mergeCells count="26">
    <mergeCell ref="L17:L19"/>
    <mergeCell ref="M17:M19"/>
    <mergeCell ref="E17:E19"/>
    <mergeCell ref="F17:F19"/>
    <mergeCell ref="G17:G19"/>
    <mergeCell ref="I17:I19"/>
    <mergeCell ref="J17:J19"/>
    <mergeCell ref="K17:K19"/>
    <mergeCell ref="L11:L13"/>
    <mergeCell ref="M11:M13"/>
    <mergeCell ref="E14:E16"/>
    <mergeCell ref="F14:F16"/>
    <mergeCell ref="G14:G16"/>
    <mergeCell ref="I14:I16"/>
    <mergeCell ref="J14:J16"/>
    <mergeCell ref="K14:K16"/>
    <mergeCell ref="L14:L16"/>
    <mergeCell ref="M14:M16"/>
    <mergeCell ref="D9:F9"/>
    <mergeCell ref="H9:K9"/>
    <mergeCell ref="E11:E13"/>
    <mergeCell ref="F11:F13"/>
    <mergeCell ref="G11:G13"/>
    <mergeCell ref="I11:I13"/>
    <mergeCell ref="J11:J13"/>
    <mergeCell ref="K11:K13"/>
  </mergeCells>
  <pageMargins left="0.7" right="0.7" top="0.75" bottom="0.75" header="0.3" footer="0.3"/>
  <ignoredErrors>
    <ignoredError sqref="E11:F11 E14:F14 E17:F17"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E25" sqref="E25"/>
    </sheetView>
  </sheetViews>
  <sheetFormatPr defaultRowHeight="12.75" x14ac:dyDescent="0.2"/>
  <cols>
    <col min="1" max="1" width="48.140625" style="20" customWidth="1"/>
    <col min="2" max="2" width="12.5703125" style="20" bestFit="1" customWidth="1"/>
    <col min="3" max="3" width="14.5703125" style="20" bestFit="1" customWidth="1"/>
    <col min="4" max="4" width="13.28515625" style="20" bestFit="1" customWidth="1"/>
    <col min="5" max="5" width="18.5703125" style="20" customWidth="1"/>
    <col min="6" max="6" width="19.28515625" style="20" customWidth="1"/>
    <col min="7" max="7" width="23" style="20" customWidth="1"/>
    <col min="8" max="9" width="36.28515625" style="20" customWidth="1"/>
    <col min="10" max="16384" width="9.140625" style="20"/>
  </cols>
  <sheetData>
    <row r="1" spans="1:8" x14ac:dyDescent="0.2">
      <c r="A1" s="19" t="s">
        <v>1428</v>
      </c>
    </row>
    <row r="2" spans="1:8" x14ac:dyDescent="0.2">
      <c r="A2" s="83" t="s">
        <v>1418</v>
      </c>
      <c r="B2" s="83"/>
      <c r="C2" s="83"/>
      <c r="D2" s="83"/>
      <c r="E2" s="83"/>
      <c r="F2" s="83"/>
      <c r="G2" s="83"/>
      <c r="H2" s="83"/>
    </row>
    <row r="3" spans="1:8" x14ac:dyDescent="0.2">
      <c r="A3" s="83"/>
      <c r="B3" s="83"/>
      <c r="C3" s="83"/>
      <c r="D3" s="83"/>
      <c r="E3" s="83"/>
      <c r="F3" s="83"/>
      <c r="G3" s="83"/>
      <c r="H3" s="83"/>
    </row>
    <row r="4" spans="1:8" x14ac:dyDescent="0.2">
      <c r="A4" s="236"/>
      <c r="B4" s="236"/>
      <c r="C4" s="339" t="s">
        <v>1422</v>
      </c>
      <c r="D4" s="340"/>
      <c r="E4" s="340"/>
      <c r="F4" s="340"/>
      <c r="G4" s="340"/>
      <c r="H4" s="83"/>
    </row>
    <row r="5" spans="1:8" x14ac:dyDescent="0.2">
      <c r="A5" s="236"/>
      <c r="B5" s="236"/>
      <c r="C5" s="341" t="s">
        <v>1423</v>
      </c>
      <c r="D5" s="342"/>
      <c r="E5" s="343" t="s">
        <v>1424</v>
      </c>
      <c r="F5" s="344"/>
      <c r="G5" s="344"/>
      <c r="H5" s="83"/>
    </row>
    <row r="6" spans="1:8" ht="38.25" x14ac:dyDescent="0.2">
      <c r="A6" s="238"/>
      <c r="B6" s="237" t="s">
        <v>1421</v>
      </c>
      <c r="C6" s="239" t="s">
        <v>1395</v>
      </c>
      <c r="D6" s="240" t="s">
        <v>1394</v>
      </c>
      <c r="E6" s="227" t="s">
        <v>1425</v>
      </c>
      <c r="F6" s="227" t="s">
        <v>1426</v>
      </c>
      <c r="G6" s="227" t="s">
        <v>1427</v>
      </c>
      <c r="H6" s="83"/>
    </row>
    <row r="7" spans="1:8" x14ac:dyDescent="0.2">
      <c r="A7" s="228" t="s">
        <v>1419</v>
      </c>
      <c r="B7" s="189">
        <v>162</v>
      </c>
      <c r="C7" s="241" t="s">
        <v>1411</v>
      </c>
      <c r="D7" s="242" t="s">
        <v>1411</v>
      </c>
      <c r="E7" s="229" t="s">
        <v>1411</v>
      </c>
      <c r="F7" s="229" t="s">
        <v>1411</v>
      </c>
      <c r="G7" s="229" t="s">
        <v>1411</v>
      </c>
      <c r="H7" s="83"/>
    </row>
    <row r="8" spans="1:8" x14ac:dyDescent="0.2">
      <c r="A8" s="230" t="s">
        <v>1420</v>
      </c>
      <c r="B8" s="189">
        <v>36</v>
      </c>
      <c r="C8" s="241" t="s">
        <v>1411</v>
      </c>
      <c r="D8" s="242" t="s">
        <v>1411</v>
      </c>
      <c r="E8" s="229" t="s">
        <v>1411</v>
      </c>
      <c r="F8" s="229" t="s">
        <v>1411</v>
      </c>
      <c r="G8" s="229" t="s">
        <v>1411</v>
      </c>
      <c r="H8" s="83"/>
    </row>
    <row r="9" spans="1:8" x14ac:dyDescent="0.2">
      <c r="A9" s="230" t="s">
        <v>1410</v>
      </c>
      <c r="B9" s="189">
        <v>126</v>
      </c>
      <c r="C9" s="243">
        <v>14</v>
      </c>
      <c r="D9" s="244">
        <v>13</v>
      </c>
      <c r="E9" s="231">
        <v>46</v>
      </c>
      <c r="F9" s="231">
        <v>69</v>
      </c>
      <c r="G9" s="231">
        <v>11</v>
      </c>
      <c r="H9" s="83"/>
    </row>
    <row r="10" spans="1:8" x14ac:dyDescent="0.2">
      <c r="A10" s="83"/>
      <c r="B10" s="83"/>
      <c r="C10" s="83"/>
      <c r="D10" s="83"/>
      <c r="E10" s="83"/>
      <c r="F10" s="83"/>
      <c r="G10" s="83"/>
      <c r="H10" s="83"/>
    </row>
    <row r="11" spans="1:8" x14ac:dyDescent="0.2">
      <c r="A11" s="83"/>
      <c r="B11" s="83"/>
      <c r="C11" s="83"/>
      <c r="D11" s="83"/>
      <c r="E11" s="83"/>
      <c r="F11" s="83"/>
      <c r="G11" s="83"/>
      <c r="H11" s="83"/>
    </row>
    <row r="13" spans="1:8" x14ac:dyDescent="0.2">
      <c r="A13" s="232"/>
      <c r="B13" s="232"/>
      <c r="C13" s="232"/>
    </row>
    <row r="14" spans="1:8" x14ac:dyDescent="0.2">
      <c r="A14" s="232"/>
      <c r="B14" s="232"/>
      <c r="C14" s="232"/>
    </row>
    <row r="16" spans="1:8" x14ac:dyDescent="0.2">
      <c r="C16" s="232"/>
      <c r="D16" s="232"/>
      <c r="E16" s="233"/>
      <c r="F16" s="233"/>
      <c r="G16" s="233"/>
      <c r="H16" s="233"/>
    </row>
    <row r="17" spans="1:8" x14ac:dyDescent="0.2">
      <c r="B17" s="232"/>
      <c r="C17" s="232"/>
      <c r="D17" s="232"/>
      <c r="E17" s="232"/>
      <c r="F17" s="232"/>
      <c r="G17" s="232"/>
      <c r="H17" s="234"/>
    </row>
    <row r="18" spans="1:8" x14ac:dyDescent="0.2">
      <c r="A18" s="235"/>
    </row>
  </sheetData>
  <mergeCells count="3">
    <mergeCell ref="C4:G4"/>
    <mergeCell ref="C5:D5"/>
    <mergeCell ref="E5:G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zoomScale="115" zoomScaleNormal="115" workbookViewId="0">
      <selection activeCell="E32" sqref="E32"/>
    </sheetView>
  </sheetViews>
  <sheetFormatPr defaultRowHeight="12.75" x14ac:dyDescent="0.2"/>
  <cols>
    <col min="1" max="1" width="12" style="20" customWidth="1"/>
    <col min="2" max="2" width="5.85546875" style="20" customWidth="1"/>
    <col min="3" max="3" width="12.140625" style="20" customWidth="1"/>
    <col min="4" max="4" width="9.85546875" style="20" customWidth="1"/>
    <col min="5" max="5" width="8" style="20" customWidth="1"/>
    <col min="6" max="6" width="7.42578125" style="20" customWidth="1"/>
    <col min="7" max="7" width="10" style="20" customWidth="1"/>
    <col min="8" max="8" width="8" style="20" customWidth="1"/>
    <col min="9" max="11" width="10" style="20" customWidth="1"/>
    <col min="12" max="12" width="9" style="20" customWidth="1"/>
    <col min="13" max="13" width="7" style="20" customWidth="1"/>
    <col min="14" max="14" width="12.5703125" style="20" customWidth="1"/>
    <col min="15" max="15" width="21.5703125" style="20" customWidth="1"/>
    <col min="16" max="16" width="16.140625" style="20" customWidth="1"/>
    <col min="17" max="17" width="16.7109375" style="20" customWidth="1"/>
    <col min="18" max="18" width="22.7109375" style="20" customWidth="1"/>
    <col min="19" max="19" width="17.140625" style="20" customWidth="1"/>
    <col min="20" max="20" width="28.85546875" style="20" customWidth="1"/>
    <col min="21" max="21" width="8.28515625" style="20" customWidth="1"/>
    <col min="22" max="24" width="6.42578125" style="20" customWidth="1"/>
    <col min="25" max="25" width="6.140625" style="20" customWidth="1"/>
    <col min="26" max="26" width="6.28515625" style="20" customWidth="1"/>
    <col min="27" max="27" width="8.7109375" style="20" customWidth="1"/>
    <col min="28" max="28" width="10" style="20" customWidth="1"/>
    <col min="29" max="29" width="26.85546875" style="20" customWidth="1"/>
    <col min="30" max="16384" width="9.140625" style="20"/>
  </cols>
  <sheetData>
    <row r="1" spans="1:30" x14ac:dyDescent="0.2">
      <c r="A1" s="19" t="s">
        <v>1429</v>
      </c>
    </row>
    <row r="2" spans="1:30" x14ac:dyDescent="0.2">
      <c r="A2" s="20" t="s">
        <v>1432</v>
      </c>
    </row>
    <row r="3" spans="1:30" x14ac:dyDescent="0.2">
      <c r="A3" s="20" t="s">
        <v>95</v>
      </c>
      <c r="Q3" s="245"/>
      <c r="R3" s="91"/>
      <c r="S3" s="91"/>
      <c r="T3" s="91"/>
      <c r="U3" s="91"/>
      <c r="V3" s="91"/>
      <c r="W3" s="91"/>
      <c r="X3" s="91"/>
      <c r="Y3" s="91"/>
      <c r="Z3" s="91"/>
      <c r="AA3" s="91"/>
    </row>
    <row r="4" spans="1:30" s="235" customFormat="1" ht="14.25" x14ac:dyDescent="0.25">
      <c r="A4" s="246" t="s">
        <v>1475</v>
      </c>
      <c r="Q4" s="247"/>
      <c r="R4" s="248"/>
      <c r="S4" s="248"/>
      <c r="T4" s="248"/>
      <c r="U4" s="248"/>
      <c r="V4" s="248"/>
      <c r="W4" s="248"/>
      <c r="X4" s="248"/>
      <c r="Y4" s="248"/>
      <c r="Z4" s="248"/>
      <c r="AA4" s="248"/>
    </row>
    <row r="5" spans="1:30" x14ac:dyDescent="0.2">
      <c r="A5" s="92" t="s">
        <v>1476</v>
      </c>
    </row>
    <row r="6" spans="1:30" x14ac:dyDescent="0.2">
      <c r="A6" s="92" t="s">
        <v>1477</v>
      </c>
    </row>
    <row r="7" spans="1:30" x14ac:dyDescent="0.2">
      <c r="A7" s="92" t="s">
        <v>1405</v>
      </c>
    </row>
    <row r="8" spans="1:30" x14ac:dyDescent="0.2">
      <c r="A8" s="92" t="s">
        <v>1478</v>
      </c>
    </row>
    <row r="9" spans="1:30" x14ac:dyDescent="0.2">
      <c r="A9" s="92" t="s">
        <v>1479</v>
      </c>
    </row>
    <row r="10" spans="1:30" ht="13.5" thickBot="1" x14ac:dyDescent="0.25">
      <c r="A10" s="19"/>
      <c r="Q10" s="245"/>
      <c r="R10" s="91"/>
      <c r="S10" s="91"/>
      <c r="T10" s="91"/>
      <c r="U10" s="91"/>
      <c r="V10" s="91"/>
      <c r="W10" s="91"/>
      <c r="X10" s="91"/>
      <c r="Y10" s="91"/>
      <c r="Z10" s="91"/>
      <c r="AA10" s="91"/>
    </row>
    <row r="11" spans="1:30" x14ac:dyDescent="0.2">
      <c r="A11" s="249" t="s">
        <v>1480</v>
      </c>
      <c r="B11" s="250"/>
      <c r="C11" s="250"/>
      <c r="D11" s="250"/>
      <c r="E11" s="250"/>
      <c r="F11" s="250"/>
      <c r="G11" s="250"/>
      <c r="H11" s="250"/>
      <c r="I11" s="250"/>
      <c r="J11" s="250"/>
      <c r="K11" s="250"/>
      <c r="L11" s="250"/>
      <c r="M11" s="250"/>
      <c r="N11" s="251"/>
      <c r="O11" s="345" t="s">
        <v>1434</v>
      </c>
      <c r="P11" s="346"/>
      <c r="Q11" s="347"/>
      <c r="R11" s="252" t="s">
        <v>1406</v>
      </c>
      <c r="S11" s="253"/>
      <c r="T11" s="254"/>
      <c r="U11" s="250"/>
      <c r="V11" s="254"/>
      <c r="W11" s="254"/>
      <c r="X11" s="254"/>
      <c r="Y11" s="254"/>
      <c r="Z11" s="254"/>
      <c r="AA11" s="254"/>
      <c r="AB11" s="254"/>
      <c r="AC11" s="255"/>
      <c r="AD11" s="83"/>
    </row>
    <row r="12" spans="1:30" x14ac:dyDescent="0.2">
      <c r="A12" s="183"/>
      <c r="B12" s="83"/>
      <c r="C12" s="83"/>
      <c r="D12" s="83"/>
      <c r="E12" s="83"/>
      <c r="F12" s="83"/>
      <c r="G12" s="83"/>
      <c r="H12" s="226"/>
      <c r="I12" s="226"/>
      <c r="J12" s="226"/>
      <c r="K12" s="226"/>
      <c r="L12" s="226"/>
      <c r="M12" s="226"/>
      <c r="N12" s="256"/>
      <c r="O12" s="350"/>
      <c r="P12" s="351"/>
      <c r="Q12" s="17"/>
      <c r="R12" s="183"/>
      <c r="S12" s="69"/>
      <c r="T12" s="49"/>
      <c r="V12" s="257"/>
      <c r="W12" s="257"/>
      <c r="X12" s="257"/>
      <c r="Y12" s="257"/>
      <c r="Z12" s="257"/>
      <c r="AA12" s="257"/>
      <c r="AB12" s="257"/>
      <c r="AC12" s="258"/>
      <c r="AD12" s="69"/>
    </row>
    <row r="13" spans="1:30" x14ac:dyDescent="0.2">
      <c r="A13" s="93"/>
      <c r="B13" s="69"/>
      <c r="C13" s="69"/>
      <c r="D13" s="69"/>
      <c r="E13" s="69"/>
      <c r="F13" s="69"/>
      <c r="G13" s="259"/>
      <c r="H13" s="352" t="s">
        <v>1481</v>
      </c>
      <c r="I13" s="353"/>
      <c r="J13" s="353"/>
      <c r="K13" s="353"/>
      <c r="L13" s="354"/>
      <c r="M13" s="355" t="s">
        <v>94</v>
      </c>
      <c r="N13" s="356"/>
      <c r="O13" s="49" t="s">
        <v>96</v>
      </c>
      <c r="P13" s="49"/>
      <c r="Q13" s="49"/>
      <c r="R13" s="183"/>
      <c r="S13" s="69"/>
      <c r="T13" s="260" t="s">
        <v>1435</v>
      </c>
      <c r="U13" s="261"/>
      <c r="V13" s="262" t="s">
        <v>1403</v>
      </c>
      <c r="W13" s="263"/>
      <c r="X13" s="264"/>
      <c r="Y13" s="69"/>
      <c r="Z13" s="194"/>
      <c r="AA13" s="321" t="s">
        <v>94</v>
      </c>
      <c r="AB13" s="323"/>
      <c r="AC13" s="265" t="s">
        <v>97</v>
      </c>
      <c r="AD13" s="69"/>
    </row>
    <row r="14" spans="1:30" x14ac:dyDescent="0.2">
      <c r="A14" s="266"/>
      <c r="B14" s="17"/>
      <c r="C14" s="17"/>
      <c r="D14" s="49"/>
      <c r="E14" s="49"/>
      <c r="F14" s="49"/>
      <c r="G14" s="267"/>
      <c r="H14" s="348" t="s">
        <v>91</v>
      </c>
      <c r="I14" s="348"/>
      <c r="J14" s="349"/>
      <c r="K14" s="348" t="s">
        <v>90</v>
      </c>
      <c r="L14" s="349"/>
      <c r="M14" s="355" t="s">
        <v>92</v>
      </c>
      <c r="N14" s="356"/>
      <c r="O14" s="49" t="s">
        <v>1482</v>
      </c>
      <c r="P14" s="49" t="s">
        <v>98</v>
      </c>
      <c r="Q14" s="49" t="s">
        <v>106</v>
      </c>
      <c r="R14" s="169" t="s">
        <v>99</v>
      </c>
      <c r="S14" s="83"/>
      <c r="T14" s="260" t="s">
        <v>1407</v>
      </c>
      <c r="U14" s="268" t="s">
        <v>1402</v>
      </c>
      <c r="V14" s="357" t="s">
        <v>91</v>
      </c>
      <c r="W14" s="357"/>
      <c r="X14" s="358"/>
      <c r="Y14" s="348" t="s">
        <v>90</v>
      </c>
      <c r="Z14" s="349"/>
      <c r="AA14" s="348" t="s">
        <v>92</v>
      </c>
      <c r="AB14" s="349"/>
      <c r="AC14" s="269" t="s">
        <v>100</v>
      </c>
      <c r="AD14" s="69"/>
    </row>
    <row r="15" spans="1:30" ht="14.25" x14ac:dyDescent="0.2">
      <c r="A15" s="270" t="s">
        <v>86</v>
      </c>
      <c r="B15" s="270" t="s">
        <v>28</v>
      </c>
      <c r="C15" s="270" t="s">
        <v>101</v>
      </c>
      <c r="D15" s="270" t="s">
        <v>27</v>
      </c>
      <c r="E15" s="270" t="s">
        <v>30</v>
      </c>
      <c r="F15" s="270" t="s">
        <v>29</v>
      </c>
      <c r="G15" s="271" t="s">
        <v>1433</v>
      </c>
      <c r="H15" s="272" t="s">
        <v>4</v>
      </c>
      <c r="I15" s="272" t="s">
        <v>3</v>
      </c>
      <c r="J15" s="27" t="s">
        <v>2</v>
      </c>
      <c r="K15" s="272" t="s">
        <v>1</v>
      </c>
      <c r="L15" s="27" t="s">
        <v>0</v>
      </c>
      <c r="M15" s="270" t="s">
        <v>1483</v>
      </c>
      <c r="N15" s="273" t="s">
        <v>83</v>
      </c>
      <c r="O15" s="270" t="s">
        <v>1404</v>
      </c>
      <c r="P15" s="270" t="s">
        <v>1408</v>
      </c>
      <c r="Q15" s="270" t="s">
        <v>1408</v>
      </c>
      <c r="R15" s="274" t="s">
        <v>1484</v>
      </c>
      <c r="S15" s="262" t="s">
        <v>102</v>
      </c>
      <c r="T15" s="262" t="s">
        <v>1403</v>
      </c>
      <c r="U15" s="275" t="s">
        <v>1401</v>
      </c>
      <c r="V15" s="276" t="s">
        <v>4</v>
      </c>
      <c r="W15" s="276" t="s">
        <v>3</v>
      </c>
      <c r="X15" s="277" t="s">
        <v>2</v>
      </c>
      <c r="Y15" s="276" t="s">
        <v>1</v>
      </c>
      <c r="Z15" s="27" t="s">
        <v>0</v>
      </c>
      <c r="AA15" s="272" t="s">
        <v>1485</v>
      </c>
      <c r="AB15" s="27" t="s">
        <v>83</v>
      </c>
      <c r="AC15" s="278" t="s">
        <v>1412</v>
      </c>
      <c r="AD15" s="164"/>
    </row>
    <row r="16" spans="1:30" x14ac:dyDescent="0.2">
      <c r="A16" s="279" t="s">
        <v>1409</v>
      </c>
      <c r="B16" s="280">
        <v>7</v>
      </c>
      <c r="C16" s="280" t="s">
        <v>65</v>
      </c>
      <c r="D16" s="46" t="s">
        <v>63</v>
      </c>
      <c r="E16" s="46">
        <v>67.3</v>
      </c>
      <c r="F16" s="46" t="s">
        <v>24</v>
      </c>
      <c r="G16" s="199">
        <v>148</v>
      </c>
      <c r="H16" s="200">
        <v>0.56999999999999995</v>
      </c>
      <c r="I16" s="200">
        <v>0.43</v>
      </c>
      <c r="J16" s="201">
        <v>0</v>
      </c>
      <c r="K16" s="178">
        <f t="shared" ref="K16:K17" si="0">H16+0.5*I16</f>
        <v>0.78499999999999992</v>
      </c>
      <c r="L16" s="179">
        <f>J16+0.5*I16</f>
        <v>0.215</v>
      </c>
      <c r="M16" s="46">
        <v>98</v>
      </c>
      <c r="N16" s="190" t="s">
        <v>38</v>
      </c>
      <c r="O16" s="21">
        <v>13</v>
      </c>
      <c r="P16" s="72">
        <v>3</v>
      </c>
      <c r="Q16" s="72">
        <v>2</v>
      </c>
      <c r="R16" s="281" t="s">
        <v>1486</v>
      </c>
      <c r="S16" s="21">
        <v>138</v>
      </c>
      <c r="T16" s="189">
        <v>34</v>
      </c>
      <c r="U16" s="91" t="s">
        <v>64</v>
      </c>
      <c r="V16" s="178">
        <f>9/34</f>
        <v>0.26470588235294118</v>
      </c>
      <c r="W16" s="178">
        <f>17/34</f>
        <v>0.5</v>
      </c>
      <c r="X16" s="179">
        <f>8/34</f>
        <v>0.23529411764705882</v>
      </c>
      <c r="Y16" s="178">
        <f t="shared" ref="Y16:Y19" si="1">1-Z16</f>
        <v>0.51470588235294112</v>
      </c>
      <c r="Z16" s="192">
        <f t="shared" ref="Z16:Z17" si="2">(W16+(2*X16))/(2*(V16+W16+X16))</f>
        <v>0.48529411764705882</v>
      </c>
      <c r="AA16" s="21">
        <v>0.1</v>
      </c>
      <c r="AB16" s="189">
        <v>0.97</v>
      </c>
      <c r="AC16" s="282" t="s">
        <v>104</v>
      </c>
    </row>
    <row r="17" spans="1:30" ht="14.25" x14ac:dyDescent="0.2">
      <c r="A17" s="283" t="s">
        <v>1487</v>
      </c>
      <c r="B17" s="280">
        <v>8</v>
      </c>
      <c r="C17" s="280" t="s">
        <v>58</v>
      </c>
      <c r="D17" s="46" t="s">
        <v>37</v>
      </c>
      <c r="E17" s="46">
        <v>5.0999999999999996</v>
      </c>
      <c r="F17" s="46">
        <v>7</v>
      </c>
      <c r="G17" s="199">
        <v>635</v>
      </c>
      <c r="H17" s="200">
        <v>0.44</v>
      </c>
      <c r="I17" s="200">
        <v>0.44</v>
      </c>
      <c r="J17" s="201">
        <v>0.11</v>
      </c>
      <c r="K17" s="178">
        <f t="shared" si="0"/>
        <v>0.66</v>
      </c>
      <c r="L17" s="179">
        <f>J17+0.5*I17</f>
        <v>0.33</v>
      </c>
      <c r="M17" s="205">
        <v>394</v>
      </c>
      <c r="N17" s="190" t="s">
        <v>38</v>
      </c>
      <c r="O17" s="21">
        <v>10</v>
      </c>
      <c r="P17" s="21">
        <v>6</v>
      </c>
      <c r="Q17" s="21">
        <v>1</v>
      </c>
      <c r="R17" s="281" t="s">
        <v>1488</v>
      </c>
      <c r="S17" s="21">
        <v>635</v>
      </c>
      <c r="T17" s="189">
        <v>304</v>
      </c>
      <c r="U17" s="91" t="s">
        <v>57</v>
      </c>
      <c r="V17" s="178">
        <f>80/304</f>
        <v>0.26315789473684209</v>
      </c>
      <c r="W17" s="178">
        <f>151/304</f>
        <v>0.49671052631578949</v>
      </c>
      <c r="X17" s="179">
        <f>73/304</f>
        <v>0.24013157894736842</v>
      </c>
      <c r="Y17" s="178">
        <f t="shared" si="1"/>
        <v>0.51151315789473684</v>
      </c>
      <c r="Z17" s="192">
        <f t="shared" si="2"/>
        <v>0.48848684210526316</v>
      </c>
      <c r="AA17" s="21">
        <v>0.3</v>
      </c>
      <c r="AB17" s="189">
        <v>0.85</v>
      </c>
      <c r="AC17" s="282" t="s">
        <v>105</v>
      </c>
    </row>
    <row r="18" spans="1:30" x14ac:dyDescent="0.2">
      <c r="A18" s="279" t="s">
        <v>40</v>
      </c>
      <c r="B18" s="280">
        <v>8</v>
      </c>
      <c r="C18" s="280" t="s">
        <v>41</v>
      </c>
      <c r="D18" s="46" t="s">
        <v>39</v>
      </c>
      <c r="E18" s="46">
        <v>38.4</v>
      </c>
      <c r="F18" s="46">
        <v>109</v>
      </c>
      <c r="G18" s="199">
        <v>244</v>
      </c>
      <c r="H18" s="200">
        <v>0.43</v>
      </c>
      <c r="I18" s="200">
        <v>0.56999999999999995</v>
      </c>
      <c r="J18" s="201">
        <v>0</v>
      </c>
      <c r="K18" s="178">
        <f>H18+0.5*I18</f>
        <v>0.71499999999999997</v>
      </c>
      <c r="L18" s="179">
        <f>J18+0.5*I18</f>
        <v>0.28499999999999998</v>
      </c>
      <c r="M18" s="46">
        <v>95</v>
      </c>
      <c r="N18" s="190" t="s">
        <v>38</v>
      </c>
      <c r="O18" s="21">
        <v>15</v>
      </c>
      <c r="P18" s="284">
        <v>3</v>
      </c>
      <c r="Q18" s="284">
        <v>1</v>
      </c>
      <c r="R18" s="285" t="s">
        <v>24</v>
      </c>
      <c r="S18" s="284" t="s">
        <v>24</v>
      </c>
      <c r="T18" s="286" t="s">
        <v>24</v>
      </c>
      <c r="U18" s="91"/>
      <c r="V18" s="284" t="s">
        <v>24</v>
      </c>
      <c r="W18" s="284" t="s">
        <v>24</v>
      </c>
      <c r="X18" s="286" t="s">
        <v>24</v>
      </c>
      <c r="Y18" s="178" t="s">
        <v>24</v>
      </c>
      <c r="Z18" s="286" t="s">
        <v>24</v>
      </c>
      <c r="AA18" s="284" t="s">
        <v>24</v>
      </c>
      <c r="AB18" s="286" t="s">
        <v>24</v>
      </c>
      <c r="AC18" s="287" t="s">
        <v>24</v>
      </c>
      <c r="AD18" s="46"/>
    </row>
    <row r="19" spans="1:30" ht="14.25" x14ac:dyDescent="0.2">
      <c r="A19" s="279" t="s">
        <v>52</v>
      </c>
      <c r="B19" s="280">
        <v>9</v>
      </c>
      <c r="C19" s="280" t="s">
        <v>1489</v>
      </c>
      <c r="D19" s="280" t="s">
        <v>24</v>
      </c>
      <c r="E19" s="280" t="s">
        <v>24</v>
      </c>
      <c r="F19" s="280" t="s">
        <v>24</v>
      </c>
      <c r="G19" s="288" t="s">
        <v>24</v>
      </c>
      <c r="H19" s="289" t="s">
        <v>24</v>
      </c>
      <c r="I19" s="289" t="s">
        <v>24</v>
      </c>
      <c r="J19" s="290" t="s">
        <v>24</v>
      </c>
      <c r="K19" s="289" t="s">
        <v>24</v>
      </c>
      <c r="L19" s="179" t="s">
        <v>24</v>
      </c>
      <c r="M19" s="280" t="s">
        <v>24</v>
      </c>
      <c r="N19" s="197" t="s">
        <v>24</v>
      </c>
      <c r="O19" s="72" t="s">
        <v>1490</v>
      </c>
      <c r="P19" s="21">
        <v>1</v>
      </c>
      <c r="Q19" s="21">
        <v>1</v>
      </c>
      <c r="R19" s="281" t="s">
        <v>1491</v>
      </c>
      <c r="S19" s="21" t="s">
        <v>1492</v>
      </c>
      <c r="T19" s="189" t="s">
        <v>1493</v>
      </c>
      <c r="U19" s="72" t="s">
        <v>52</v>
      </c>
      <c r="V19" s="178">
        <f>4/30</f>
        <v>0.13333333333333333</v>
      </c>
      <c r="W19" s="178">
        <f>18/30</f>
        <v>0.6</v>
      </c>
      <c r="X19" s="179">
        <f>8/30</f>
        <v>0.26666666666666666</v>
      </c>
      <c r="Y19" s="178">
        <f t="shared" si="1"/>
        <v>0.43333333333333335</v>
      </c>
      <c r="Z19" s="192">
        <f t="shared" ref="Z19" si="3">(W19+(2*X19))/(2*(V19+W19+X19))</f>
        <v>0.56666666666666665</v>
      </c>
      <c r="AA19" s="21">
        <v>2.2999999999999998</v>
      </c>
      <c r="AB19" s="189">
        <v>0.32</v>
      </c>
      <c r="AC19" s="282" t="s">
        <v>1494</v>
      </c>
    </row>
    <row r="20" spans="1:30" ht="13.5" thickBot="1" x14ac:dyDescent="0.25">
      <c r="A20" s="217" t="s">
        <v>24</v>
      </c>
      <c r="B20" s="291">
        <v>9</v>
      </c>
      <c r="C20" s="291" t="s">
        <v>46</v>
      </c>
      <c r="D20" s="58" t="s">
        <v>45</v>
      </c>
      <c r="E20" s="58">
        <v>111.9</v>
      </c>
      <c r="F20" s="58">
        <v>195</v>
      </c>
      <c r="G20" s="219">
        <v>248</v>
      </c>
      <c r="H20" s="220">
        <v>0.62</v>
      </c>
      <c r="I20" s="220">
        <v>0.38</v>
      </c>
      <c r="J20" s="221">
        <v>0</v>
      </c>
      <c r="K20" s="208">
        <f t="shared" ref="K20" si="4">H20+0.5*I20</f>
        <v>0.81</v>
      </c>
      <c r="L20" s="209">
        <f>J20+0.5*I20</f>
        <v>0.19</v>
      </c>
      <c r="M20" s="58">
        <v>205</v>
      </c>
      <c r="N20" s="216" t="s">
        <v>38</v>
      </c>
      <c r="O20" s="292">
        <v>5</v>
      </c>
      <c r="P20" s="293" t="s">
        <v>103</v>
      </c>
      <c r="Q20" s="293">
        <v>0</v>
      </c>
      <c r="R20" s="294" t="s">
        <v>24</v>
      </c>
      <c r="S20" s="293" t="s">
        <v>24</v>
      </c>
      <c r="T20" s="295" t="s">
        <v>24</v>
      </c>
      <c r="U20" s="296"/>
      <c r="V20" s="293" t="s">
        <v>24</v>
      </c>
      <c r="W20" s="293" t="s">
        <v>24</v>
      </c>
      <c r="X20" s="295" t="s">
        <v>24</v>
      </c>
      <c r="Y20" s="208" t="s">
        <v>24</v>
      </c>
      <c r="Z20" s="295" t="s">
        <v>24</v>
      </c>
      <c r="AA20" s="293" t="s">
        <v>24</v>
      </c>
      <c r="AB20" s="295" t="s">
        <v>24</v>
      </c>
      <c r="AC20" s="297" t="s">
        <v>24</v>
      </c>
    </row>
    <row r="21" spans="1:30" x14ac:dyDescent="0.2">
      <c r="S21" s="82"/>
      <c r="T21" s="250"/>
    </row>
    <row r="22" spans="1:30" ht="14.25" x14ac:dyDescent="0.2">
      <c r="A22" s="92" t="s">
        <v>1495</v>
      </c>
    </row>
    <row r="23" spans="1:30" ht="14.25" x14ac:dyDescent="0.2">
      <c r="A23" s="20" t="s">
        <v>1496</v>
      </c>
    </row>
    <row r="24" spans="1:30" ht="14.25" x14ac:dyDescent="0.2">
      <c r="A24" s="20" t="s">
        <v>1497</v>
      </c>
    </row>
    <row r="25" spans="1:30" ht="14.25" x14ac:dyDescent="0.2">
      <c r="A25" s="20" t="s">
        <v>1499</v>
      </c>
    </row>
    <row r="26" spans="1:30" ht="14.25" x14ac:dyDescent="0.2">
      <c r="A26" s="298" t="s">
        <v>1498</v>
      </c>
    </row>
    <row r="28" spans="1:30" x14ac:dyDescent="0.2">
      <c r="U28" s="83"/>
    </row>
    <row r="32" spans="1:30" x14ac:dyDescent="0.2">
      <c r="J32" s="83"/>
    </row>
  </sheetData>
  <mergeCells count="11">
    <mergeCell ref="O11:Q11"/>
    <mergeCell ref="AA14:AB14"/>
    <mergeCell ref="O12:P12"/>
    <mergeCell ref="H13:L13"/>
    <mergeCell ref="M13:N13"/>
    <mergeCell ref="AA13:AB13"/>
    <mergeCell ref="H14:J14"/>
    <mergeCell ref="K14:L14"/>
    <mergeCell ref="M14:N14"/>
    <mergeCell ref="V14:X14"/>
    <mergeCell ref="Y14:Z14"/>
  </mergeCells>
  <conditionalFormatting sqref="H16:L16">
    <cfRule type="colorScale" priority="10">
      <colorScale>
        <cfvo type="min"/>
        <cfvo type="percentile" val="50"/>
        <cfvo type="max"/>
        <color rgb="FF63BE7B"/>
        <color rgb="FFFFEB84"/>
        <color rgb="FFF8696B"/>
      </colorScale>
    </cfRule>
  </conditionalFormatting>
  <conditionalFormatting sqref="H17:L17">
    <cfRule type="colorScale" priority="9">
      <colorScale>
        <cfvo type="min"/>
        <cfvo type="percentile" val="50"/>
        <cfvo type="max"/>
        <color rgb="FF63BE7B"/>
        <color rgb="FFFFEB84"/>
        <color rgb="FFF8696B"/>
      </colorScale>
    </cfRule>
  </conditionalFormatting>
  <conditionalFormatting sqref="K18">
    <cfRule type="colorScale" priority="7">
      <colorScale>
        <cfvo type="min"/>
        <cfvo type="percentile" val="50"/>
        <cfvo type="max"/>
        <color rgb="FF63BE7B"/>
        <color rgb="FFFFEB84"/>
        <color rgb="FFF8696B"/>
      </colorScale>
    </cfRule>
  </conditionalFormatting>
  <conditionalFormatting sqref="H18:K18">
    <cfRule type="colorScale" priority="8">
      <colorScale>
        <cfvo type="min"/>
        <cfvo type="percentile" val="50"/>
        <cfvo type="max"/>
        <color rgb="FF63BE7B"/>
        <color rgb="FFFFEB84"/>
        <color rgb="FFF8696B"/>
      </colorScale>
    </cfRule>
  </conditionalFormatting>
  <conditionalFormatting sqref="H20:L20">
    <cfRule type="colorScale" priority="6">
      <colorScale>
        <cfvo type="min"/>
        <cfvo type="percentile" val="50"/>
        <cfvo type="max"/>
        <color rgb="FF63BE7B"/>
        <color rgb="FFFFEB84"/>
        <color rgb="FFF8696B"/>
      </colorScale>
    </cfRule>
  </conditionalFormatting>
  <conditionalFormatting sqref="L18">
    <cfRule type="colorScale" priority="5">
      <colorScale>
        <cfvo type="min"/>
        <cfvo type="percentile" val="50"/>
        <cfvo type="max"/>
        <color rgb="FF63BE7B"/>
        <color rgb="FFFFEB84"/>
        <color rgb="FFF8696B"/>
      </colorScale>
    </cfRule>
  </conditionalFormatting>
  <conditionalFormatting sqref="H16:L18 H20:L20">
    <cfRule type="colorScale" priority="4">
      <colorScale>
        <cfvo type="min"/>
        <cfvo type="percentile" val="50"/>
        <cfvo type="max"/>
        <color rgb="FF63BE7B"/>
        <color rgb="FFFFEB84"/>
        <color rgb="FFF8696B"/>
      </colorScale>
    </cfRule>
  </conditionalFormatting>
  <conditionalFormatting sqref="L19">
    <cfRule type="colorScale" priority="2">
      <colorScale>
        <cfvo type="min"/>
        <cfvo type="percentile" val="50"/>
        <cfvo type="max"/>
        <color rgb="FF63BE7B"/>
        <color rgb="FFFFEB84"/>
        <color rgb="FFF8696B"/>
      </colorScale>
    </cfRule>
  </conditionalFormatting>
  <conditionalFormatting sqref="V19:Z20 V16:Z17">
    <cfRule type="colorScale" priority="11">
      <colorScale>
        <cfvo type="min"/>
        <cfvo type="percentile" val="50"/>
        <cfvo type="max"/>
        <color rgb="FF63BE7B"/>
        <color rgb="FFFFEB84"/>
        <color rgb="FFF8696B"/>
      </colorScale>
    </cfRule>
  </conditionalFormatting>
  <conditionalFormatting sqref="V18:Z18">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S1</vt:lpstr>
      <vt:lpstr>Table S2</vt:lpstr>
      <vt:lpstr>Table S3</vt:lpstr>
      <vt:lpstr>Table S4</vt:lpstr>
      <vt:lpstr>Table S5</vt:lpstr>
      <vt:lpstr>Table S6</vt:lpstr>
      <vt:lpstr>Table S7</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Giesbers, Anne</dc:creator>
  <cp:lastModifiedBy>Jeuken, Marieke</cp:lastModifiedBy>
  <cp:lastPrinted>2017-11-24T15:34:57Z</cp:lastPrinted>
  <dcterms:created xsi:type="dcterms:W3CDTF">2017-11-15T09:21:14Z</dcterms:created>
  <dcterms:modified xsi:type="dcterms:W3CDTF">2018-11-05T10:44:07Z</dcterms:modified>
</cp:coreProperties>
</file>