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cdavis365-my.sharepoint.com/personal/aminio_ucdavis_edu/Documents/Moniliophthoras/Moniliophthora roreri/Paper/Mr Draft v4 - Approved/Review/Supplemental materials/"/>
    </mc:Choice>
  </mc:AlternateContent>
  <xr:revisionPtr revIDLastSave="40" documentId="8_{D3761971-58A7-4E0E-97AA-ECA19D64AF73}" xr6:coauthVersionLast="47" xr6:coauthVersionMax="47" xr10:uidLastSave="{F28D145E-A7D0-094E-B7E5-237E29D83772}"/>
  <bookViews>
    <workbookView xWindow="0" yWindow="1160" windowWidth="35840" windowHeight="21240" xr2:uid="{F924FCD5-7F29-4989-8932-F7F10A0D5EF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9" i="1" l="1"/>
  <c r="C49" i="1"/>
  <c r="H45" i="1"/>
  <c r="H43" i="1"/>
  <c r="H41" i="1"/>
  <c r="H5" i="1"/>
  <c r="H8" i="1"/>
  <c r="H9" i="1"/>
  <c r="H10" i="1"/>
  <c r="H11" i="1"/>
  <c r="H12" i="1"/>
  <c r="H13" i="1"/>
  <c r="H14" i="1"/>
  <c r="H16" i="1"/>
  <c r="H17" i="1"/>
  <c r="H19" i="1"/>
  <c r="H20" i="1"/>
  <c r="H22" i="1"/>
  <c r="H23" i="1"/>
  <c r="H24" i="1"/>
  <c r="H25" i="1"/>
  <c r="H27" i="1"/>
  <c r="H28" i="1"/>
  <c r="H29" i="1"/>
  <c r="H30" i="1"/>
  <c r="H32" i="1"/>
  <c r="H33" i="1"/>
  <c r="H34" i="1"/>
  <c r="H36" i="1"/>
  <c r="H38" i="1"/>
  <c r="H39" i="1"/>
  <c r="H40" i="1"/>
  <c r="H42" i="1"/>
  <c r="H44" i="1"/>
  <c r="H46" i="1"/>
  <c r="H47" i="1"/>
  <c r="H4" i="1"/>
  <c r="J9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6" i="1"/>
  <c r="I36" i="1"/>
  <c r="J34" i="1"/>
  <c r="I34" i="1"/>
  <c r="J33" i="1"/>
  <c r="I33" i="1"/>
  <c r="J32" i="1"/>
  <c r="I32" i="1"/>
  <c r="J30" i="1"/>
  <c r="I30" i="1"/>
  <c r="J29" i="1"/>
  <c r="I29" i="1"/>
  <c r="J28" i="1"/>
  <c r="I28" i="1"/>
  <c r="J27" i="1"/>
  <c r="I27" i="1"/>
  <c r="J25" i="1"/>
  <c r="I25" i="1"/>
  <c r="J24" i="1"/>
  <c r="I24" i="1"/>
  <c r="J23" i="1"/>
  <c r="I23" i="1"/>
  <c r="J22" i="1"/>
  <c r="I22" i="1"/>
  <c r="J20" i="1"/>
  <c r="I20" i="1"/>
  <c r="J19" i="1"/>
  <c r="I19" i="1"/>
  <c r="J17" i="1"/>
  <c r="I17" i="1"/>
  <c r="J16" i="1"/>
  <c r="I16" i="1"/>
  <c r="J14" i="1"/>
  <c r="I14" i="1"/>
  <c r="J13" i="1"/>
  <c r="I13" i="1"/>
  <c r="J12" i="1"/>
  <c r="I12" i="1"/>
  <c r="J11" i="1"/>
  <c r="I11" i="1"/>
  <c r="J10" i="1"/>
  <c r="I10" i="1"/>
  <c r="I9" i="1"/>
  <c r="J8" i="1"/>
  <c r="I8" i="1"/>
  <c r="G6" i="1"/>
  <c r="F6" i="1"/>
  <c r="E6" i="1"/>
  <c r="D6" i="1"/>
  <c r="C6" i="1"/>
  <c r="AF5" i="1"/>
  <c r="AF6" i="1" s="1"/>
  <c r="AE5" i="1"/>
  <c r="AE6" i="1" s="1"/>
  <c r="AD5" i="1"/>
  <c r="AD6" i="1" s="1"/>
  <c r="AC5" i="1"/>
  <c r="AC6" i="1" s="1"/>
  <c r="AB5" i="1"/>
  <c r="AB6" i="1" s="1"/>
  <c r="AA5" i="1"/>
  <c r="AA6" i="1" s="1"/>
  <c r="U5" i="1"/>
  <c r="U6" i="1" s="1"/>
  <c r="Z5" i="1"/>
  <c r="Z6" i="1" s="1"/>
  <c r="Y5" i="1"/>
  <c r="Y6" i="1" s="1"/>
  <c r="X5" i="1"/>
  <c r="X6" i="1" s="1"/>
  <c r="W5" i="1"/>
  <c r="W6" i="1" s="1"/>
  <c r="V5" i="1"/>
  <c r="V6" i="1" s="1"/>
  <c r="T5" i="1"/>
  <c r="T6" i="1" s="1"/>
  <c r="S5" i="1"/>
  <c r="S6" i="1" s="1"/>
  <c r="R5" i="1"/>
  <c r="R6" i="1" s="1"/>
  <c r="Q5" i="1"/>
  <c r="Q6" i="1" s="1"/>
  <c r="P5" i="1"/>
  <c r="P6" i="1" s="1"/>
  <c r="O5" i="1"/>
  <c r="O6" i="1" s="1"/>
  <c r="N5" i="1"/>
  <c r="N6" i="1" s="1"/>
  <c r="M5" i="1"/>
  <c r="M6" i="1" s="1"/>
  <c r="L5" i="1"/>
  <c r="L6" i="1" s="1"/>
  <c r="K5" i="1"/>
  <c r="K6" i="1" s="1"/>
  <c r="J4" i="1"/>
  <c r="I4" i="1"/>
  <c r="H6" i="1" l="1"/>
  <c r="J5" i="1"/>
  <c r="I5" i="1"/>
  <c r="J6" i="1"/>
  <c r="I6" i="1"/>
</calcChain>
</file>

<file path=xl/sharedStrings.xml><?xml version="1.0" encoding="utf-8"?>
<sst xmlns="http://schemas.openxmlformats.org/spreadsheetml/2006/main" count="140" uniqueCount="75">
  <si>
    <t>Illumina Median</t>
  </si>
  <si>
    <t>Illumina Mean</t>
  </si>
  <si>
    <t>Sequencing technology</t>
  </si>
  <si>
    <t>PacBio</t>
  </si>
  <si>
    <t>Illumina</t>
  </si>
  <si>
    <t>Sequencing Protocol</t>
  </si>
  <si>
    <t>CLR</t>
  </si>
  <si>
    <t>2x150bp PE</t>
  </si>
  <si>
    <t>Number of reads</t>
  </si>
  <si>
    <t>Cumulative length (Gbp)</t>
  </si>
  <si>
    <t>X-Fold coverage (on 60Mbp)</t>
  </si>
  <si>
    <t># Assembly results</t>
  </si>
  <si>
    <t>Cumulative length</t>
  </si>
  <si>
    <t>Number of sequences</t>
  </si>
  <si>
    <t>GC percentage</t>
  </si>
  <si>
    <t>Average sequence length</t>
  </si>
  <si>
    <t>Median sequence length</t>
  </si>
  <si>
    <t>Minimum sequence length</t>
  </si>
  <si>
    <t>Maximum sequence length</t>
  </si>
  <si>
    <t># Sequence N-values length</t>
  </si>
  <si>
    <t>N50 Length</t>
  </si>
  <si>
    <t>N90 Length</t>
  </si>
  <si>
    <t># Sequence N-values index</t>
  </si>
  <si>
    <t>N50 Index</t>
  </si>
  <si>
    <t>N90 Index</t>
  </si>
  <si>
    <t># Sequence NG-values length (based on and expected genome size of 60000000bp)</t>
  </si>
  <si>
    <t>NG25 Length</t>
  </si>
  <si>
    <t>NG50 Length</t>
  </si>
  <si>
    <t>NG75 Length</t>
  </si>
  <si>
    <t>NG90 Length</t>
  </si>
  <si>
    <t># Sequence NG-values index (based on and expected genome size of 60000000bp)</t>
  </si>
  <si>
    <t>NG25 Index</t>
  </si>
  <si>
    <t>NG50 Index</t>
  </si>
  <si>
    <t>NG75 Index</t>
  </si>
  <si>
    <t>NG90 Index</t>
  </si>
  <si>
    <t># Repeats</t>
  </si>
  <si>
    <t>Number of repeats</t>
  </si>
  <si>
    <t>Repetitive bases</t>
  </si>
  <si>
    <t>Repetitive content</t>
  </si>
  <si>
    <t># Genes</t>
  </si>
  <si>
    <t>Number of genes</t>
  </si>
  <si>
    <t>Complete</t>
  </si>
  <si>
    <t>count</t>
  </si>
  <si>
    <t>percentage</t>
  </si>
  <si>
    <t>Complete in single copy</t>
  </si>
  <si>
    <t>Complete in multiple copies</t>
  </si>
  <si>
    <t>Fragmented</t>
  </si>
  <si>
    <t>Missing</t>
  </si>
  <si>
    <t>PacBio Mean</t>
  </si>
  <si>
    <t>PacBio/nanopore</t>
  </si>
  <si>
    <t>MrE020P</t>
  </si>
  <si>
    <t>MrE030P</t>
  </si>
  <si>
    <t>MrP5</t>
  </si>
  <si>
    <t>MrE017P28</t>
  </si>
  <si>
    <t>MrB3</t>
  </si>
  <si>
    <t>MrC26</t>
  </si>
  <si>
    <t>MrCO84</t>
  </si>
  <si>
    <t>MrCO8</t>
  </si>
  <si>
    <t>MrE7</t>
  </si>
  <si>
    <t>MrA4295</t>
  </si>
  <si>
    <t>MrCo12</t>
  </si>
  <si>
    <t>MrCo25</t>
  </si>
  <si>
    <t>MrCo29</t>
  </si>
  <si>
    <t>MrCo43</t>
  </si>
  <si>
    <t>MrCo44</t>
  </si>
  <si>
    <t>MrCo45</t>
  </si>
  <si>
    <t>MrCo52</t>
  </si>
  <si>
    <t>MrCo65</t>
  </si>
  <si>
    <t>MrCo67</t>
  </si>
  <si>
    <t>MrCo74</t>
  </si>
  <si>
    <t>MrCo82</t>
  </si>
  <si>
    <t>MrCo84</t>
  </si>
  <si>
    <t>MrCo8</t>
  </si>
  <si>
    <t>MrCo58</t>
  </si>
  <si>
    <t># BUSCOs (Dataset ODB10 agaricales, 3,870 BUSCOs)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</si>
</sst>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3" fontId="0" fillId="0" borderId="4" xfId="0" applyNumberFormat="1" applyBorder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5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5" xfId="0" applyNumberFormat="1" applyBorder="1" applyAlignment="1">
      <alignment horizontal="center"/>
    </xf>
    <xf numFmtId="0" fontId="2" fillId="0" borderId="4" xfId="0" applyFont="1" applyBorder="1" applyAlignment="1">
      <alignment vertical="top"/>
    </xf>
    <xf numFmtId="164" fontId="4" fillId="0" borderId="4" xfId="1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164" fontId="4" fillId="0" borderId="5" xfId="1" applyNumberFormat="1" applyFont="1" applyBorder="1" applyAlignment="1">
      <alignment horizontal="center"/>
    </xf>
    <xf numFmtId="0" fontId="2" fillId="0" borderId="4" xfId="0" applyFont="1" applyBorder="1"/>
    <xf numFmtId="0" fontId="0" fillId="0" borderId="4" xfId="0" applyBorder="1"/>
    <xf numFmtId="0" fontId="0" fillId="0" borderId="5" xfId="0" applyBorder="1"/>
    <xf numFmtId="0" fontId="2" fillId="0" borderId="0" xfId="0" applyFont="1" applyAlignment="1">
      <alignment horizontal="right" wrapText="1"/>
    </xf>
    <xf numFmtId="3" fontId="0" fillId="0" borderId="0" xfId="0" applyNumberFormat="1"/>
    <xf numFmtId="164" fontId="2" fillId="0" borderId="0" xfId="1" applyNumberFormat="1" applyFont="1" applyBorder="1" applyAlignment="1">
      <alignment horizontal="right" wrapText="1"/>
    </xf>
    <xf numFmtId="164" fontId="0" fillId="0" borderId="0" xfId="0" applyNumberFormat="1"/>
    <xf numFmtId="3" fontId="2" fillId="0" borderId="0" xfId="0" applyNumberFormat="1" applyFont="1"/>
    <xf numFmtId="164" fontId="2" fillId="0" borderId="7" xfId="1" applyNumberFormat="1" applyFont="1" applyBorder="1" applyAlignment="1">
      <alignment horizontal="right" wrapText="1"/>
    </xf>
    <xf numFmtId="164" fontId="4" fillId="0" borderId="7" xfId="1" applyNumberFormat="1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164" fontId="6" fillId="0" borderId="0" xfId="1" applyNumberFormat="1" applyFont="1" applyBorder="1" applyAlignment="1">
      <alignment horizontal="center"/>
    </xf>
    <xf numFmtId="0" fontId="6" fillId="0" borderId="0" xfId="0" applyFont="1"/>
    <xf numFmtId="3" fontId="6" fillId="0" borderId="0" xfId="0" applyNumberFormat="1" applyFont="1"/>
    <xf numFmtId="164" fontId="6" fillId="0" borderId="7" xfId="1" applyNumberFormat="1" applyFont="1" applyBorder="1" applyAlignment="1">
      <alignment horizontal="center"/>
    </xf>
    <xf numFmtId="10" fontId="6" fillId="0" borderId="0" xfId="0" applyNumberFormat="1" applyFont="1"/>
    <xf numFmtId="0" fontId="0" fillId="0" borderId="10" xfId="0" applyBorder="1" applyAlignment="1">
      <alignment horizontal="center"/>
    </xf>
    <xf numFmtId="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0" fontId="2" fillId="0" borderId="4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2" fillId="0" borderId="4" xfId="0" applyFont="1" applyBorder="1" applyAlignment="1">
      <alignment horizontal="right" vertical="top" wrapText="1"/>
    </xf>
    <xf numFmtId="0" fontId="2" fillId="0" borderId="6" xfId="0" applyFont="1" applyBorder="1" applyAlignment="1">
      <alignment horizontal="right" vertical="top" wrapText="1"/>
    </xf>
    <xf numFmtId="164" fontId="0" fillId="0" borderId="0" xfId="1" applyNumberFormat="1" applyFont="1"/>
    <xf numFmtId="164" fontId="6" fillId="0" borderId="0" xfId="1" applyNumberFormat="1" applyFont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5A73-B327-4E98-88A4-0E4F36937BE6}">
  <dimension ref="A1:AH323"/>
  <sheetViews>
    <sheetView tabSelected="1" workbookViewId="0">
      <selection activeCell="D49" sqref="D49"/>
    </sheetView>
  </sheetViews>
  <sheetFormatPr baseColWidth="10" defaultColWidth="12.5" defaultRowHeight="16" x14ac:dyDescent="0.2"/>
  <cols>
    <col min="1" max="1" width="18.1640625" style="1" customWidth="1"/>
    <col min="2" max="2" width="12.6640625" style="2" customWidth="1"/>
    <col min="3" max="3" width="16.6640625" customWidth="1"/>
    <col min="4" max="4" width="16.6640625" style="43" customWidth="1"/>
    <col min="5" max="12" width="16.6640625" customWidth="1"/>
    <col min="13" max="13" width="16.6640625" style="43" customWidth="1"/>
    <col min="14" max="32" width="16.6640625" customWidth="1"/>
    <col min="34" max="34" width="7.5" bestFit="1" customWidth="1"/>
  </cols>
  <sheetData>
    <row r="1" spans="1:32" s="6" customFormat="1" ht="17" thickBot="1" x14ac:dyDescent="0.25">
      <c r="A1" s="1"/>
      <c r="B1" s="2"/>
      <c r="C1" s="3" t="s">
        <v>54</v>
      </c>
      <c r="D1" s="37" t="s">
        <v>55</v>
      </c>
      <c r="E1" s="4" t="s">
        <v>56</v>
      </c>
      <c r="F1" s="4" t="s">
        <v>57</v>
      </c>
      <c r="G1" s="5" t="s">
        <v>58</v>
      </c>
      <c r="H1" s="5" t="s">
        <v>48</v>
      </c>
      <c r="I1" s="34" t="s">
        <v>0</v>
      </c>
      <c r="J1" s="34" t="s">
        <v>1</v>
      </c>
      <c r="K1" s="4" t="s">
        <v>59</v>
      </c>
      <c r="L1" s="4" t="s">
        <v>54</v>
      </c>
      <c r="M1" s="37" t="s">
        <v>55</v>
      </c>
      <c r="N1" s="4" t="s">
        <v>60</v>
      </c>
      <c r="O1" s="4" t="s">
        <v>61</v>
      </c>
      <c r="P1" s="4" t="s">
        <v>62</v>
      </c>
      <c r="Q1" s="4" t="s">
        <v>63</v>
      </c>
      <c r="R1" s="4" t="s">
        <v>64</v>
      </c>
      <c r="S1" s="4" t="s">
        <v>65</v>
      </c>
      <c r="T1" s="4" t="s">
        <v>66</v>
      </c>
      <c r="U1" s="4" t="s">
        <v>73</v>
      </c>
      <c r="V1" s="4" t="s">
        <v>67</v>
      </c>
      <c r="W1" s="4" t="s">
        <v>68</v>
      </c>
      <c r="X1" s="4" t="s">
        <v>69</v>
      </c>
      <c r="Y1" s="4" t="s">
        <v>70</v>
      </c>
      <c r="Z1" s="4" t="s">
        <v>71</v>
      </c>
      <c r="AA1" s="4" t="s">
        <v>72</v>
      </c>
      <c r="AB1" s="4" t="s">
        <v>58</v>
      </c>
      <c r="AC1" s="4" t="s">
        <v>53</v>
      </c>
      <c r="AD1" s="4" t="s">
        <v>50</v>
      </c>
      <c r="AE1" s="4" t="s">
        <v>51</v>
      </c>
      <c r="AF1" s="5" t="s">
        <v>52</v>
      </c>
    </row>
    <row r="2" spans="1:32" x14ac:dyDescent="0.2">
      <c r="A2" s="58" t="s">
        <v>2</v>
      </c>
      <c r="B2" s="59"/>
      <c r="C2" s="7" t="s">
        <v>3</v>
      </c>
      <c r="D2" s="38" t="s">
        <v>49</v>
      </c>
      <c r="E2" s="8" t="s">
        <v>3</v>
      </c>
      <c r="F2" s="8" t="s">
        <v>3</v>
      </c>
      <c r="G2" s="9" t="s">
        <v>3</v>
      </c>
      <c r="H2" s="9"/>
      <c r="I2" s="35" t="s">
        <v>4</v>
      </c>
      <c r="J2" s="35" t="s">
        <v>4</v>
      </c>
      <c r="K2" s="8" t="s">
        <v>4</v>
      </c>
      <c r="L2" s="8" t="s">
        <v>4</v>
      </c>
      <c r="M2" s="38" t="s">
        <v>4</v>
      </c>
      <c r="N2" s="8" t="s">
        <v>4</v>
      </c>
      <c r="O2" s="8" t="s">
        <v>4</v>
      </c>
      <c r="P2" s="8" t="s">
        <v>4</v>
      </c>
      <c r="Q2" s="8" t="s">
        <v>4</v>
      </c>
      <c r="R2" s="8" t="s">
        <v>4</v>
      </c>
      <c r="S2" s="8" t="s">
        <v>4</v>
      </c>
      <c r="T2" s="8" t="s">
        <v>4</v>
      </c>
      <c r="U2" s="8" t="s">
        <v>4</v>
      </c>
      <c r="V2" s="8" t="s">
        <v>4</v>
      </c>
      <c r="W2" s="8" t="s">
        <v>4</v>
      </c>
      <c r="X2" s="8" t="s">
        <v>4</v>
      </c>
      <c r="Y2" s="8" t="s">
        <v>4</v>
      </c>
      <c r="Z2" s="8" t="s">
        <v>4</v>
      </c>
      <c r="AA2" s="8" t="s">
        <v>4</v>
      </c>
      <c r="AB2" s="8" t="s">
        <v>4</v>
      </c>
      <c r="AC2" s="8" t="s">
        <v>4</v>
      </c>
      <c r="AD2" s="8" t="s">
        <v>4</v>
      </c>
      <c r="AE2" s="8" t="s">
        <v>4</v>
      </c>
      <c r="AF2" s="9" t="s">
        <v>4</v>
      </c>
    </row>
    <row r="3" spans="1:32" x14ac:dyDescent="0.2">
      <c r="A3" s="60" t="s">
        <v>5</v>
      </c>
      <c r="B3" s="61"/>
      <c r="C3" s="10" t="s">
        <v>6</v>
      </c>
      <c r="D3" s="39" t="s">
        <v>6</v>
      </c>
      <c r="E3" s="11" t="s">
        <v>6</v>
      </c>
      <c r="F3" s="11" t="s">
        <v>6</v>
      </c>
      <c r="G3" s="12" t="s">
        <v>6</v>
      </c>
      <c r="H3" s="12" t="s">
        <v>6</v>
      </c>
      <c r="I3" s="47" t="s">
        <v>7</v>
      </c>
      <c r="J3" s="47" t="s">
        <v>7</v>
      </c>
      <c r="K3" s="11" t="s">
        <v>7</v>
      </c>
      <c r="L3" s="11" t="s">
        <v>7</v>
      </c>
      <c r="M3" s="39" t="s">
        <v>7</v>
      </c>
      <c r="N3" s="11" t="s">
        <v>7</v>
      </c>
      <c r="O3" s="11" t="s">
        <v>7</v>
      </c>
      <c r="P3" s="11" t="s">
        <v>7</v>
      </c>
      <c r="Q3" s="11" t="s">
        <v>7</v>
      </c>
      <c r="R3" s="11" t="s">
        <v>7</v>
      </c>
      <c r="S3" s="11" t="s">
        <v>7</v>
      </c>
      <c r="T3" s="11" t="s">
        <v>7</v>
      </c>
      <c r="U3" s="11" t="s">
        <v>7</v>
      </c>
      <c r="V3" s="11" t="s">
        <v>7</v>
      </c>
      <c r="W3" s="11" t="s">
        <v>7</v>
      </c>
      <c r="X3" s="11" t="s">
        <v>7</v>
      </c>
      <c r="Y3" s="11" t="s">
        <v>7</v>
      </c>
      <c r="Z3" s="11" t="s">
        <v>7</v>
      </c>
      <c r="AA3" s="11" t="s">
        <v>7</v>
      </c>
      <c r="AB3" s="11" t="s">
        <v>7</v>
      </c>
      <c r="AC3" s="11" t="s">
        <v>7</v>
      </c>
      <c r="AD3" s="11" t="s">
        <v>7</v>
      </c>
      <c r="AE3" s="11" t="s">
        <v>7</v>
      </c>
      <c r="AF3" s="12" t="s">
        <v>7</v>
      </c>
    </row>
    <row r="4" spans="1:32" x14ac:dyDescent="0.2">
      <c r="A4" s="60" t="s">
        <v>8</v>
      </c>
      <c r="B4" s="61"/>
      <c r="C4" s="13">
        <v>8398108</v>
      </c>
      <c r="D4" s="40">
        <v>605376</v>
      </c>
      <c r="E4" s="14">
        <v>9606545</v>
      </c>
      <c r="F4" s="14">
        <v>1305975</v>
      </c>
      <c r="G4" s="15">
        <v>4556903</v>
      </c>
      <c r="H4" s="18">
        <f>AVERAGE(C4:G4)</f>
        <v>4894581.4000000004</v>
      </c>
      <c r="I4" s="48">
        <f>MEDIAN(K4:AF4)</f>
        <v>99036824.5</v>
      </c>
      <c r="J4" s="48">
        <f>AVERAGE(K4:AF4)</f>
        <v>103122152.09090909</v>
      </c>
      <c r="K4" s="14">
        <v>147550331</v>
      </c>
      <c r="L4" s="14">
        <v>109127749</v>
      </c>
      <c r="M4" s="40">
        <v>94817254</v>
      </c>
      <c r="N4" s="14">
        <v>156184148</v>
      </c>
      <c r="O4" s="14">
        <v>91431275</v>
      </c>
      <c r="P4" s="14">
        <v>106599333</v>
      </c>
      <c r="Q4" s="14">
        <v>91682600</v>
      </c>
      <c r="R4" s="14">
        <v>92930817</v>
      </c>
      <c r="S4" s="14">
        <v>107441888</v>
      </c>
      <c r="T4" s="14">
        <v>98090558</v>
      </c>
      <c r="U4" s="14">
        <v>100477914</v>
      </c>
      <c r="V4" s="14">
        <v>116770852</v>
      </c>
      <c r="W4" s="14">
        <v>95086883</v>
      </c>
      <c r="X4" s="14">
        <v>101183288</v>
      </c>
      <c r="Y4" s="14">
        <v>100604550</v>
      </c>
      <c r="Z4" s="14">
        <v>91013257</v>
      </c>
      <c r="AA4" s="14">
        <v>97456742</v>
      </c>
      <c r="AB4" s="14">
        <v>108853770</v>
      </c>
      <c r="AC4" s="14">
        <v>80387847</v>
      </c>
      <c r="AD4" s="14">
        <v>98386257</v>
      </c>
      <c r="AE4" s="14">
        <v>82922641</v>
      </c>
      <c r="AF4" s="15">
        <v>99687392</v>
      </c>
    </row>
    <row r="5" spans="1:32" x14ac:dyDescent="0.2">
      <c r="A5" s="60" t="s">
        <v>9</v>
      </c>
      <c r="B5" s="61"/>
      <c r="C5" s="16">
        <v>128.66180826900001</v>
      </c>
      <c r="D5" s="41">
        <v>9.3625519179999994</v>
      </c>
      <c r="E5" s="17">
        <v>140.47542249399999</v>
      </c>
      <c r="F5" s="17">
        <v>14.542801632</v>
      </c>
      <c r="G5" s="18">
        <v>79.007106542000002</v>
      </c>
      <c r="H5" s="18">
        <f>AVERAGE(C5:G5)</f>
        <v>74.409938170999993</v>
      </c>
      <c r="I5" s="48">
        <f>MEDIAN(K5:AF5)</f>
        <v>29.711047350000001</v>
      </c>
      <c r="J5" s="48">
        <f>AVERAGE(K5:AF5)</f>
        <v>30.936645627272728</v>
      </c>
      <c r="K5" s="17">
        <f>K4*300/1000000000</f>
        <v>44.265099300000003</v>
      </c>
      <c r="L5" s="17">
        <f t="shared" ref="L5:AF5" si="0">L4*300/1000000000</f>
        <v>32.7383247</v>
      </c>
      <c r="M5" s="41">
        <f t="shared" si="0"/>
        <v>28.445176199999999</v>
      </c>
      <c r="N5" s="17">
        <f t="shared" si="0"/>
        <v>46.855244399999997</v>
      </c>
      <c r="O5" s="17">
        <f t="shared" si="0"/>
        <v>27.429382499999999</v>
      </c>
      <c r="P5" s="17">
        <f t="shared" si="0"/>
        <v>31.9797999</v>
      </c>
      <c r="Q5" s="17">
        <f t="shared" si="0"/>
        <v>27.50478</v>
      </c>
      <c r="R5" s="17">
        <f t="shared" si="0"/>
        <v>27.879245099999999</v>
      </c>
      <c r="S5" s="17">
        <f t="shared" si="0"/>
        <v>32.232566400000003</v>
      </c>
      <c r="T5" s="17">
        <f t="shared" si="0"/>
        <v>29.427167399999998</v>
      </c>
      <c r="U5" s="17">
        <f>U4*300/1000000000</f>
        <v>30.1433742</v>
      </c>
      <c r="V5" s="17">
        <f t="shared" si="0"/>
        <v>35.031255600000001</v>
      </c>
      <c r="W5" s="17">
        <f t="shared" si="0"/>
        <v>28.526064900000002</v>
      </c>
      <c r="X5" s="17">
        <f t="shared" si="0"/>
        <v>30.354986400000001</v>
      </c>
      <c r="Y5" s="17">
        <f t="shared" si="0"/>
        <v>30.181365</v>
      </c>
      <c r="Z5" s="17">
        <f t="shared" si="0"/>
        <v>27.303977100000001</v>
      </c>
      <c r="AA5" s="17">
        <f t="shared" si="0"/>
        <v>29.2370226</v>
      </c>
      <c r="AB5" s="17">
        <f t="shared" si="0"/>
        <v>32.656131000000002</v>
      </c>
      <c r="AC5" s="17">
        <f t="shared" si="0"/>
        <v>24.116354099999999</v>
      </c>
      <c r="AD5" s="17">
        <f t="shared" si="0"/>
        <v>29.515877100000001</v>
      </c>
      <c r="AE5" s="17">
        <f t="shared" si="0"/>
        <v>24.876792300000002</v>
      </c>
      <c r="AF5" s="18">
        <f t="shared" si="0"/>
        <v>29.906217600000002</v>
      </c>
    </row>
    <row r="6" spans="1:32" x14ac:dyDescent="0.2">
      <c r="A6" s="60" t="s">
        <v>10</v>
      </c>
      <c r="B6" s="61"/>
      <c r="C6" s="13">
        <f>C5*1000/60</f>
        <v>2144.3634711499999</v>
      </c>
      <c r="D6" s="40">
        <f>D5*1000/60</f>
        <v>156.04253196666664</v>
      </c>
      <c r="E6" s="14">
        <f t="shared" ref="E6:G6" si="1">E5*1000/60</f>
        <v>2341.2570415666664</v>
      </c>
      <c r="F6" s="14">
        <f t="shared" si="1"/>
        <v>242.3800272</v>
      </c>
      <c r="G6" s="15">
        <f t="shared" si="1"/>
        <v>1316.7851090333336</v>
      </c>
      <c r="H6" s="18">
        <f>AVERAGE(C6:G6)</f>
        <v>1240.1656361833334</v>
      </c>
      <c r="I6" s="48">
        <f>MEDIAN(K6:AF6)</f>
        <v>495.1841225</v>
      </c>
      <c r="J6" s="48">
        <f>AVERAGE(K6:AF6)</f>
        <v>515.61076045454547</v>
      </c>
      <c r="K6" s="14">
        <f t="shared" ref="K6:AF6" si="2">K5*1000/60</f>
        <v>737.75165500000003</v>
      </c>
      <c r="L6" s="14">
        <f t="shared" si="2"/>
        <v>545.63874499999997</v>
      </c>
      <c r="M6" s="40">
        <f t="shared" si="2"/>
        <v>474.08626999999996</v>
      </c>
      <c r="N6" s="14">
        <f t="shared" si="2"/>
        <v>780.92073999999991</v>
      </c>
      <c r="O6" s="14">
        <f t="shared" si="2"/>
        <v>457.15637499999997</v>
      </c>
      <c r="P6" s="14">
        <f t="shared" si="2"/>
        <v>532.99666500000001</v>
      </c>
      <c r="Q6" s="14">
        <f t="shared" si="2"/>
        <v>458.41299999999995</v>
      </c>
      <c r="R6" s="14">
        <f t="shared" si="2"/>
        <v>464.65408500000001</v>
      </c>
      <c r="S6" s="14">
        <f t="shared" si="2"/>
        <v>537.20944000000009</v>
      </c>
      <c r="T6" s="14">
        <f t="shared" si="2"/>
        <v>490.45278999999999</v>
      </c>
      <c r="U6" s="14">
        <f>U5*1000/60</f>
        <v>502.38957000000005</v>
      </c>
      <c r="V6" s="14">
        <f t="shared" si="2"/>
        <v>583.85426000000007</v>
      </c>
      <c r="W6" s="14">
        <f t="shared" si="2"/>
        <v>475.434415</v>
      </c>
      <c r="X6" s="14">
        <f t="shared" si="2"/>
        <v>505.91644000000002</v>
      </c>
      <c r="Y6" s="14">
        <f t="shared" si="2"/>
        <v>503.02274999999997</v>
      </c>
      <c r="Z6" s="14">
        <f t="shared" si="2"/>
        <v>455.06628499999999</v>
      </c>
      <c r="AA6" s="14">
        <f t="shared" si="2"/>
        <v>487.28370999999999</v>
      </c>
      <c r="AB6" s="14">
        <f t="shared" si="2"/>
        <v>544.26885000000004</v>
      </c>
      <c r="AC6" s="14">
        <f t="shared" si="2"/>
        <v>401.939235</v>
      </c>
      <c r="AD6" s="14">
        <f t="shared" si="2"/>
        <v>491.931285</v>
      </c>
      <c r="AE6" s="14">
        <f t="shared" si="2"/>
        <v>414.61320499999999</v>
      </c>
      <c r="AF6" s="15">
        <f t="shared" si="2"/>
        <v>498.43696</v>
      </c>
    </row>
    <row r="7" spans="1:32" x14ac:dyDescent="0.2">
      <c r="A7" s="56" t="s">
        <v>11</v>
      </c>
      <c r="B7" s="57"/>
      <c r="C7" s="10"/>
      <c r="D7" s="39"/>
      <c r="E7" s="11"/>
      <c r="F7" s="11"/>
      <c r="G7" s="12"/>
      <c r="H7" s="18"/>
      <c r="I7" s="48"/>
      <c r="J7" s="48"/>
      <c r="K7" s="11"/>
      <c r="L7" s="11"/>
      <c r="M7" s="39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2"/>
    </row>
    <row r="8" spans="1:32" x14ac:dyDescent="0.2">
      <c r="A8" s="60" t="s">
        <v>12</v>
      </c>
      <c r="B8" s="61"/>
      <c r="C8" s="13">
        <v>57477430</v>
      </c>
      <c r="D8" s="40">
        <v>59573429</v>
      </c>
      <c r="E8" s="14">
        <v>56809613</v>
      </c>
      <c r="F8" s="14">
        <v>58180466</v>
      </c>
      <c r="G8" s="15">
        <v>57388386</v>
      </c>
      <c r="H8" s="18">
        <f t="shared" ref="H8:H14" si="3">AVERAGE(C8:G8)</f>
        <v>57885864.799999997</v>
      </c>
      <c r="I8" s="48">
        <f t="shared" ref="I8:I14" si="4">MEDIAN(K8:AF8)</f>
        <v>57580128</v>
      </c>
      <c r="J8" s="48">
        <f t="shared" ref="J8:J14" si="5">AVERAGE(K8:AF8)</f>
        <v>58029140.727272727</v>
      </c>
      <c r="K8" s="14">
        <v>57530582</v>
      </c>
      <c r="L8" s="14">
        <v>63261847</v>
      </c>
      <c r="M8" s="40">
        <v>57359318</v>
      </c>
      <c r="N8" s="14">
        <v>57487498</v>
      </c>
      <c r="O8" s="14">
        <v>57818534</v>
      </c>
      <c r="P8" s="14">
        <v>57467268</v>
      </c>
      <c r="Q8" s="14">
        <v>58254715</v>
      </c>
      <c r="R8" s="14">
        <v>57820032</v>
      </c>
      <c r="S8" s="14">
        <v>57208789</v>
      </c>
      <c r="T8" s="14">
        <v>56537233</v>
      </c>
      <c r="U8" s="14">
        <v>57496270</v>
      </c>
      <c r="V8" s="14">
        <v>57606096</v>
      </c>
      <c r="W8" s="14">
        <v>57554915</v>
      </c>
      <c r="X8" s="14">
        <v>57605341</v>
      </c>
      <c r="Y8" s="14">
        <v>56938589</v>
      </c>
      <c r="Z8" s="14">
        <v>57504657</v>
      </c>
      <c r="AA8" s="14">
        <v>59840651</v>
      </c>
      <c r="AB8" s="14">
        <v>60753356</v>
      </c>
      <c r="AC8" s="14">
        <v>57643070</v>
      </c>
      <c r="AD8" s="14">
        <v>57774892</v>
      </c>
      <c r="AE8" s="14">
        <v>57459619</v>
      </c>
      <c r="AF8" s="15">
        <v>57717824</v>
      </c>
    </row>
    <row r="9" spans="1:32" x14ac:dyDescent="0.2">
      <c r="A9" s="60" t="s">
        <v>13</v>
      </c>
      <c r="B9" s="61"/>
      <c r="C9" s="13">
        <v>12</v>
      </c>
      <c r="D9" s="40">
        <v>11</v>
      </c>
      <c r="E9" s="14">
        <v>14</v>
      </c>
      <c r="F9" s="14">
        <v>12</v>
      </c>
      <c r="G9" s="15">
        <v>24</v>
      </c>
      <c r="H9" s="18">
        <f t="shared" si="3"/>
        <v>14.6</v>
      </c>
      <c r="I9" s="48">
        <f t="shared" si="4"/>
        <v>4020</v>
      </c>
      <c r="J9" s="48">
        <f t="shared" si="5"/>
        <v>4222.772727272727</v>
      </c>
      <c r="K9" s="14">
        <v>4052</v>
      </c>
      <c r="L9" s="14">
        <v>4590</v>
      </c>
      <c r="M9" s="40">
        <v>3992</v>
      </c>
      <c r="N9" s="14">
        <v>4048</v>
      </c>
      <c r="O9" s="14">
        <v>3909</v>
      </c>
      <c r="P9" s="14">
        <v>3634</v>
      </c>
      <c r="Q9" s="14">
        <v>4330</v>
      </c>
      <c r="R9" s="14">
        <v>3414</v>
      </c>
      <c r="S9" s="14">
        <v>3318</v>
      </c>
      <c r="T9" s="14">
        <v>3098</v>
      </c>
      <c r="U9" s="14">
        <v>3606</v>
      </c>
      <c r="V9" s="14">
        <v>3669</v>
      </c>
      <c r="W9" s="14">
        <v>3255</v>
      </c>
      <c r="X9" s="14">
        <v>3482</v>
      </c>
      <c r="Y9" s="14">
        <v>3252</v>
      </c>
      <c r="Z9" s="14">
        <v>4112</v>
      </c>
      <c r="AA9" s="14">
        <v>7087</v>
      </c>
      <c r="AB9" s="14">
        <v>4298</v>
      </c>
      <c r="AC9" s="14">
        <v>6039</v>
      </c>
      <c r="AD9" s="14">
        <v>6254</v>
      </c>
      <c r="AE9" s="14">
        <v>5366</v>
      </c>
      <c r="AF9" s="15">
        <v>4096</v>
      </c>
    </row>
    <row r="10" spans="1:32" x14ac:dyDescent="0.2">
      <c r="A10" s="60" t="s">
        <v>14</v>
      </c>
      <c r="B10" s="61"/>
      <c r="C10" s="10">
        <v>46.38</v>
      </c>
      <c r="D10" s="39">
        <v>46.37</v>
      </c>
      <c r="E10" s="11">
        <v>46.41</v>
      </c>
      <c r="F10" s="11">
        <v>46.39</v>
      </c>
      <c r="G10" s="12">
        <v>46.37</v>
      </c>
      <c r="H10" s="18">
        <f t="shared" si="3"/>
        <v>46.384</v>
      </c>
      <c r="I10" s="48">
        <f t="shared" si="4"/>
        <v>46.35</v>
      </c>
      <c r="J10" s="48">
        <f t="shared" si="5"/>
        <v>46.346818181818186</v>
      </c>
      <c r="K10" s="11">
        <v>46.35</v>
      </c>
      <c r="L10" s="11">
        <v>46.64</v>
      </c>
      <c r="M10" s="39">
        <v>46.37</v>
      </c>
      <c r="N10" s="11">
        <v>46.33</v>
      </c>
      <c r="O10" s="11">
        <v>46.33</v>
      </c>
      <c r="P10" s="11">
        <v>46.35</v>
      </c>
      <c r="Q10" s="11">
        <v>46.33</v>
      </c>
      <c r="R10" s="11">
        <v>46.36</v>
      </c>
      <c r="S10" s="11">
        <v>46.37</v>
      </c>
      <c r="T10" s="11">
        <v>46.41</v>
      </c>
      <c r="U10" s="11">
        <v>46.36</v>
      </c>
      <c r="V10" s="11">
        <v>46.33</v>
      </c>
      <c r="W10" s="11">
        <v>46.39</v>
      </c>
      <c r="X10" s="11">
        <v>46.35</v>
      </c>
      <c r="Y10" s="11">
        <v>46.38</v>
      </c>
      <c r="Z10" s="11">
        <v>46.39</v>
      </c>
      <c r="AA10" s="11">
        <v>46.28</v>
      </c>
      <c r="AB10" s="11">
        <v>46.01</v>
      </c>
      <c r="AC10" s="11">
        <v>46.33</v>
      </c>
      <c r="AD10" s="11">
        <v>46.32</v>
      </c>
      <c r="AE10" s="11">
        <v>46.35</v>
      </c>
      <c r="AF10" s="12">
        <v>46.3</v>
      </c>
    </row>
    <row r="11" spans="1:32" x14ac:dyDescent="0.2">
      <c r="A11" s="60" t="s">
        <v>15</v>
      </c>
      <c r="B11" s="61"/>
      <c r="C11" s="13">
        <v>4789785.83</v>
      </c>
      <c r="D11" s="40">
        <v>5415766.2699999996</v>
      </c>
      <c r="E11" s="14">
        <v>4057829.5</v>
      </c>
      <c r="F11" s="14">
        <v>4848372.17</v>
      </c>
      <c r="G11" s="15">
        <v>2391182.75</v>
      </c>
      <c r="H11" s="18">
        <f t="shared" si="3"/>
        <v>4300587.3039999995</v>
      </c>
      <c r="I11" s="48">
        <f t="shared" si="4"/>
        <v>14285.014999999999</v>
      </c>
      <c r="J11" s="48">
        <f t="shared" si="5"/>
        <v>14389.228636363639</v>
      </c>
      <c r="K11" s="14">
        <v>14198.07</v>
      </c>
      <c r="L11" s="14">
        <v>13782.54</v>
      </c>
      <c r="M11" s="40">
        <v>14368.57</v>
      </c>
      <c r="N11" s="14">
        <v>14201.46</v>
      </c>
      <c r="O11" s="14">
        <v>14791.13</v>
      </c>
      <c r="P11" s="14">
        <v>15813.78</v>
      </c>
      <c r="Q11" s="14">
        <v>13453.74</v>
      </c>
      <c r="R11" s="14">
        <v>16936.150000000001</v>
      </c>
      <c r="S11" s="14">
        <v>17241.95</v>
      </c>
      <c r="T11" s="14">
        <v>18249.59</v>
      </c>
      <c r="U11" s="14">
        <v>15944.61</v>
      </c>
      <c r="V11" s="14">
        <v>15700.76</v>
      </c>
      <c r="W11" s="14">
        <v>17682</v>
      </c>
      <c r="X11" s="14">
        <v>16543.75</v>
      </c>
      <c r="Y11" s="14">
        <v>17508.79</v>
      </c>
      <c r="Z11" s="14">
        <v>13984.6</v>
      </c>
      <c r="AA11" s="14">
        <v>8443.7199999999993</v>
      </c>
      <c r="AB11" s="14">
        <v>14135.26</v>
      </c>
      <c r="AC11" s="14">
        <v>9545.1299999999992</v>
      </c>
      <c r="AD11" s="14">
        <v>9238.07</v>
      </c>
      <c r="AE11" s="14">
        <v>10708.09</v>
      </c>
      <c r="AF11" s="15">
        <v>14091.27</v>
      </c>
    </row>
    <row r="12" spans="1:32" x14ac:dyDescent="0.2">
      <c r="A12" s="60" t="s">
        <v>16</v>
      </c>
      <c r="B12" s="61"/>
      <c r="C12" s="13">
        <v>4981426</v>
      </c>
      <c r="D12" s="40">
        <v>4846211</v>
      </c>
      <c r="E12" s="14">
        <v>4536824</v>
      </c>
      <c r="F12" s="14">
        <v>5038026</v>
      </c>
      <c r="G12" s="15">
        <v>1825874</v>
      </c>
      <c r="H12" s="18">
        <f t="shared" si="3"/>
        <v>4245672.2</v>
      </c>
      <c r="I12" s="48">
        <f t="shared" si="4"/>
        <v>417</v>
      </c>
      <c r="J12" s="48">
        <f t="shared" si="5"/>
        <v>407.18181818181819</v>
      </c>
      <c r="K12" s="14">
        <v>456</v>
      </c>
      <c r="L12" s="14">
        <v>347</v>
      </c>
      <c r="M12" s="40">
        <v>463</v>
      </c>
      <c r="N12" s="14">
        <v>344</v>
      </c>
      <c r="O12" s="14">
        <v>416</v>
      </c>
      <c r="P12" s="14">
        <v>462</v>
      </c>
      <c r="Q12" s="14">
        <v>440</v>
      </c>
      <c r="R12" s="14">
        <v>421</v>
      </c>
      <c r="S12" s="14">
        <v>418</v>
      </c>
      <c r="T12" s="14">
        <v>459</v>
      </c>
      <c r="U12" s="14">
        <v>430</v>
      </c>
      <c r="V12" s="14">
        <v>416</v>
      </c>
      <c r="W12" s="14">
        <v>501</v>
      </c>
      <c r="X12" s="14">
        <v>405</v>
      </c>
      <c r="Y12" s="14">
        <v>419</v>
      </c>
      <c r="Z12" s="14">
        <v>374</v>
      </c>
      <c r="AA12" s="14">
        <v>445</v>
      </c>
      <c r="AB12" s="14">
        <v>347</v>
      </c>
      <c r="AC12" s="14">
        <v>339</v>
      </c>
      <c r="AD12" s="14">
        <v>329</v>
      </c>
      <c r="AE12" s="14">
        <v>367</v>
      </c>
      <c r="AF12" s="15">
        <v>360</v>
      </c>
    </row>
    <row r="13" spans="1:32" x14ac:dyDescent="0.2">
      <c r="A13" s="60" t="s">
        <v>17</v>
      </c>
      <c r="B13" s="61"/>
      <c r="C13" s="13">
        <v>3294011</v>
      </c>
      <c r="D13" s="40">
        <v>3565931</v>
      </c>
      <c r="E13" s="14">
        <v>28080</v>
      </c>
      <c r="F13" s="14">
        <v>3601939</v>
      </c>
      <c r="G13" s="15">
        <v>33654</v>
      </c>
      <c r="H13" s="18">
        <f t="shared" si="3"/>
        <v>2104723</v>
      </c>
      <c r="I13" s="48">
        <f t="shared" si="4"/>
        <v>146</v>
      </c>
      <c r="J13" s="48">
        <f t="shared" si="5"/>
        <v>144.90909090909091</v>
      </c>
      <c r="K13" s="14">
        <v>146</v>
      </c>
      <c r="L13" s="14">
        <v>146</v>
      </c>
      <c r="M13" s="40">
        <v>146</v>
      </c>
      <c r="N13" s="14">
        <v>146</v>
      </c>
      <c r="O13" s="14">
        <v>146</v>
      </c>
      <c r="P13" s="14">
        <v>146</v>
      </c>
      <c r="Q13" s="14">
        <v>146</v>
      </c>
      <c r="R13" s="14">
        <v>146</v>
      </c>
      <c r="S13" s="14">
        <v>146</v>
      </c>
      <c r="T13" s="14">
        <v>146</v>
      </c>
      <c r="U13" s="14">
        <v>146</v>
      </c>
      <c r="V13" s="14">
        <v>146</v>
      </c>
      <c r="W13" s="14">
        <v>146</v>
      </c>
      <c r="X13" s="14">
        <v>146</v>
      </c>
      <c r="Y13" s="14">
        <v>146</v>
      </c>
      <c r="Z13" s="14">
        <v>146</v>
      </c>
      <c r="AA13" s="14">
        <v>146</v>
      </c>
      <c r="AB13" s="14">
        <v>146</v>
      </c>
      <c r="AC13" s="14">
        <v>138</v>
      </c>
      <c r="AD13" s="14">
        <v>138</v>
      </c>
      <c r="AE13" s="14">
        <v>138</v>
      </c>
      <c r="AF13" s="15">
        <v>146</v>
      </c>
    </row>
    <row r="14" spans="1:32" x14ac:dyDescent="0.2">
      <c r="A14" s="60" t="s">
        <v>18</v>
      </c>
      <c r="B14" s="61"/>
      <c r="C14" s="13">
        <v>6422639</v>
      </c>
      <c r="D14" s="40">
        <v>10453569</v>
      </c>
      <c r="E14" s="14">
        <v>6313212</v>
      </c>
      <c r="F14" s="14">
        <v>6462535</v>
      </c>
      <c r="G14" s="15">
        <v>6342623</v>
      </c>
      <c r="H14" s="18">
        <f t="shared" si="3"/>
        <v>7198915.5999999996</v>
      </c>
      <c r="I14" s="48">
        <f t="shared" si="4"/>
        <v>1122618</v>
      </c>
      <c r="J14" s="48">
        <f t="shared" si="5"/>
        <v>1114678.8636363635</v>
      </c>
      <c r="K14" s="14">
        <v>1198519</v>
      </c>
      <c r="L14" s="14">
        <v>1007122</v>
      </c>
      <c r="M14" s="40">
        <v>1204590</v>
      </c>
      <c r="N14" s="14">
        <v>1166949</v>
      </c>
      <c r="O14" s="14">
        <v>1205521</v>
      </c>
      <c r="P14" s="14">
        <v>863047</v>
      </c>
      <c r="Q14" s="14">
        <v>830710</v>
      </c>
      <c r="R14" s="14">
        <v>1095760</v>
      </c>
      <c r="S14" s="14">
        <v>1240036</v>
      </c>
      <c r="T14" s="14">
        <v>1239944</v>
      </c>
      <c r="U14" s="14">
        <v>962822</v>
      </c>
      <c r="V14" s="14">
        <v>1140714</v>
      </c>
      <c r="W14" s="14">
        <v>866575</v>
      </c>
      <c r="X14" s="14">
        <v>1239910</v>
      </c>
      <c r="Y14" s="14">
        <v>1012082</v>
      </c>
      <c r="Z14" s="14">
        <v>1334020</v>
      </c>
      <c r="AA14" s="14">
        <v>830708</v>
      </c>
      <c r="AB14" s="14">
        <v>1993086</v>
      </c>
      <c r="AC14" s="14">
        <v>1122619</v>
      </c>
      <c r="AD14" s="14">
        <v>838657</v>
      </c>
      <c r="AE14" s="14">
        <v>1122617</v>
      </c>
      <c r="AF14" s="15">
        <v>1006927</v>
      </c>
    </row>
    <row r="15" spans="1:32" x14ac:dyDescent="0.2">
      <c r="A15" s="19" t="s">
        <v>19</v>
      </c>
      <c r="C15" s="10"/>
      <c r="D15" s="39"/>
      <c r="E15" s="11"/>
      <c r="F15" s="11"/>
      <c r="G15" s="12"/>
      <c r="H15" s="18"/>
      <c r="I15" s="48"/>
      <c r="J15" s="48"/>
      <c r="K15" s="11"/>
      <c r="L15" s="11"/>
      <c r="M15" s="39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2"/>
    </row>
    <row r="16" spans="1:32" x14ac:dyDescent="0.2">
      <c r="A16" s="60" t="s">
        <v>20</v>
      </c>
      <c r="B16" s="61"/>
      <c r="C16" s="13">
        <v>5177715</v>
      </c>
      <c r="D16" s="40">
        <v>5176161</v>
      </c>
      <c r="E16" s="14">
        <v>4880350</v>
      </c>
      <c r="F16" s="14">
        <v>5152831</v>
      </c>
      <c r="G16" s="15">
        <v>4838025</v>
      </c>
      <c r="H16" s="18">
        <f>AVERAGE(C16:G16)</f>
        <v>5045016.4000000004</v>
      </c>
      <c r="I16" s="48">
        <f>MEDIAN(K16:AF16)</f>
        <v>150687.5</v>
      </c>
      <c r="J16" s="48">
        <f>AVERAGE(K16:AF16)</f>
        <v>147645.90909090909</v>
      </c>
      <c r="K16" s="14">
        <v>146623</v>
      </c>
      <c r="L16" s="14">
        <v>135045</v>
      </c>
      <c r="M16" s="40">
        <v>142766</v>
      </c>
      <c r="N16" s="14">
        <v>164093</v>
      </c>
      <c r="O16" s="14">
        <v>148893</v>
      </c>
      <c r="P16" s="14">
        <v>149637</v>
      </c>
      <c r="Q16" s="14">
        <v>147634</v>
      </c>
      <c r="R16" s="14">
        <v>163613</v>
      </c>
      <c r="S16" s="14">
        <v>155947</v>
      </c>
      <c r="T16" s="14">
        <v>159891</v>
      </c>
      <c r="U16" s="14">
        <v>162830</v>
      </c>
      <c r="V16" s="14">
        <v>166460</v>
      </c>
      <c r="W16" s="14">
        <v>155456</v>
      </c>
      <c r="X16" s="14">
        <v>166582</v>
      </c>
      <c r="Y16" s="14">
        <v>153618</v>
      </c>
      <c r="Z16" s="14">
        <v>172312</v>
      </c>
      <c r="AA16" s="14">
        <v>151738</v>
      </c>
      <c r="AB16" s="14">
        <v>147869</v>
      </c>
      <c r="AC16" s="14">
        <v>109571</v>
      </c>
      <c r="AD16" s="14">
        <v>106158</v>
      </c>
      <c r="AE16" s="14">
        <v>109571</v>
      </c>
      <c r="AF16" s="15">
        <v>131903</v>
      </c>
    </row>
    <row r="17" spans="1:32" x14ac:dyDescent="0.2">
      <c r="A17" s="60" t="s">
        <v>21</v>
      </c>
      <c r="B17" s="61"/>
      <c r="C17" s="13">
        <v>3455326</v>
      </c>
      <c r="D17" s="40">
        <v>3581965</v>
      </c>
      <c r="E17" s="14">
        <v>3487310</v>
      </c>
      <c r="F17" s="14">
        <v>3614675</v>
      </c>
      <c r="G17" s="15">
        <v>3512731</v>
      </c>
      <c r="H17" s="18">
        <f>AVERAGE(C17:G17)</f>
        <v>3530401.4</v>
      </c>
      <c r="I17" s="48">
        <f>MEDIAN(K17:AF17)</f>
        <v>25012.5</v>
      </c>
      <c r="J17" s="48">
        <f>AVERAGE(K17:AF17)</f>
        <v>23398</v>
      </c>
      <c r="K17" s="14">
        <v>21244</v>
      </c>
      <c r="L17" s="14">
        <v>24720</v>
      </c>
      <c r="M17" s="40">
        <v>22367</v>
      </c>
      <c r="N17" s="14">
        <v>25466</v>
      </c>
      <c r="O17" s="14">
        <v>24092</v>
      </c>
      <c r="P17" s="14">
        <v>23222</v>
      </c>
      <c r="Q17" s="14">
        <v>22148</v>
      </c>
      <c r="R17" s="14">
        <v>27639</v>
      </c>
      <c r="S17" s="14">
        <v>27405</v>
      </c>
      <c r="T17" s="14">
        <v>29294</v>
      </c>
      <c r="U17" s="14">
        <v>25734</v>
      </c>
      <c r="V17" s="14">
        <v>25305</v>
      </c>
      <c r="W17" s="14">
        <v>25535</v>
      </c>
      <c r="X17" s="14">
        <v>26655</v>
      </c>
      <c r="Y17" s="14">
        <v>27056</v>
      </c>
      <c r="Z17" s="14">
        <v>27056</v>
      </c>
      <c r="AA17" s="14">
        <v>17786</v>
      </c>
      <c r="AB17" s="14">
        <v>25721</v>
      </c>
      <c r="AC17" s="14">
        <v>14415</v>
      </c>
      <c r="AD17" s="14">
        <v>14304</v>
      </c>
      <c r="AE17" s="14">
        <v>14946</v>
      </c>
      <c r="AF17" s="15">
        <v>22646</v>
      </c>
    </row>
    <row r="18" spans="1:32" x14ac:dyDescent="0.2">
      <c r="A18" s="19" t="s">
        <v>22</v>
      </c>
      <c r="C18" s="10"/>
      <c r="D18" s="39"/>
      <c r="E18" s="11"/>
      <c r="F18" s="11"/>
      <c r="G18" s="12"/>
      <c r="H18" s="18"/>
      <c r="I18" s="48"/>
      <c r="J18" s="48">
        <v>0</v>
      </c>
      <c r="K18" s="11"/>
      <c r="L18" s="11"/>
      <c r="M18" s="39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2"/>
    </row>
    <row r="19" spans="1:32" x14ac:dyDescent="0.2">
      <c r="A19" s="60" t="s">
        <v>23</v>
      </c>
      <c r="B19" s="61"/>
      <c r="C19" s="10">
        <v>6</v>
      </c>
      <c r="D19" s="39">
        <v>5</v>
      </c>
      <c r="E19" s="11">
        <v>6</v>
      </c>
      <c r="F19" s="52">
        <v>6</v>
      </c>
      <c r="G19" s="12">
        <v>6</v>
      </c>
      <c r="H19" s="18">
        <f>AVERAGE(C19:G19)</f>
        <v>5.8</v>
      </c>
      <c r="I19" s="48">
        <f>MEDIAN(K19:AF19)</f>
        <v>100</v>
      </c>
      <c r="J19" s="48">
        <f>AVERAGE(K19:AF19)</f>
        <v>104.31818181818181</v>
      </c>
      <c r="K19" s="11">
        <v>100</v>
      </c>
      <c r="L19" s="11">
        <v>128</v>
      </c>
      <c r="M19" s="39">
        <v>100</v>
      </c>
      <c r="N19" s="11">
        <v>98</v>
      </c>
      <c r="O19" s="11">
        <v>97</v>
      </c>
      <c r="P19" s="11">
        <v>103</v>
      </c>
      <c r="Q19" s="11">
        <v>106</v>
      </c>
      <c r="R19" s="11">
        <v>96</v>
      </c>
      <c r="S19" s="11">
        <v>95</v>
      </c>
      <c r="T19" s="11">
        <v>91</v>
      </c>
      <c r="U19" s="11">
        <v>95</v>
      </c>
      <c r="V19" s="11">
        <v>89</v>
      </c>
      <c r="W19" s="11">
        <v>102</v>
      </c>
      <c r="X19" s="11">
        <v>88</v>
      </c>
      <c r="Y19" s="11">
        <v>95</v>
      </c>
      <c r="Z19" s="11">
        <v>89</v>
      </c>
      <c r="AA19" s="11">
        <v>105</v>
      </c>
      <c r="AB19" s="11">
        <v>104</v>
      </c>
      <c r="AC19" s="11">
        <v>135</v>
      </c>
      <c r="AD19" s="11">
        <v>135</v>
      </c>
      <c r="AE19" s="11">
        <v>129</v>
      </c>
      <c r="AF19" s="12">
        <v>115</v>
      </c>
    </row>
    <row r="20" spans="1:32" x14ac:dyDescent="0.2">
      <c r="A20" s="60" t="s">
        <v>24</v>
      </c>
      <c r="B20" s="61"/>
      <c r="C20" s="10">
        <v>11</v>
      </c>
      <c r="D20" s="39">
        <v>10</v>
      </c>
      <c r="E20" s="11">
        <v>11</v>
      </c>
      <c r="F20" s="11">
        <v>11</v>
      </c>
      <c r="G20" s="12">
        <v>11</v>
      </c>
      <c r="H20" s="18">
        <f>AVERAGE(C20:G20)</f>
        <v>10.8</v>
      </c>
      <c r="I20" s="48">
        <f>MEDIAN(K20:AF20)</f>
        <v>461</v>
      </c>
      <c r="J20" s="48">
        <f>AVERAGE(K20:AF20)</f>
        <v>476.81818181818181</v>
      </c>
      <c r="K20" s="11">
        <v>481</v>
      </c>
      <c r="L20" s="11">
        <v>539</v>
      </c>
      <c r="M20" s="39">
        <v>466</v>
      </c>
      <c r="N20" s="11">
        <v>426</v>
      </c>
      <c r="O20" s="11">
        <v>459</v>
      </c>
      <c r="P20" s="11">
        <v>463</v>
      </c>
      <c r="Q20" s="11">
        <v>494</v>
      </c>
      <c r="R20" s="11">
        <v>413</v>
      </c>
      <c r="S20" s="11">
        <v>404</v>
      </c>
      <c r="T20" s="11">
        <v>400</v>
      </c>
      <c r="U20" s="11">
        <v>424</v>
      </c>
      <c r="V20" s="11">
        <v>426</v>
      </c>
      <c r="W20" s="11">
        <v>435</v>
      </c>
      <c r="X20" s="11">
        <v>394</v>
      </c>
      <c r="Y20" s="11">
        <v>410</v>
      </c>
      <c r="Z20" s="11">
        <v>393</v>
      </c>
      <c r="AA20" s="11">
        <v>504</v>
      </c>
      <c r="AB20" s="11">
        <v>481</v>
      </c>
      <c r="AC20" s="11">
        <v>666</v>
      </c>
      <c r="AD20" s="11">
        <v>671</v>
      </c>
      <c r="AE20" s="11">
        <v>638</v>
      </c>
      <c r="AF20" s="12">
        <v>503</v>
      </c>
    </row>
    <row r="21" spans="1:32" x14ac:dyDescent="0.2">
      <c r="A21" s="19" t="s">
        <v>25</v>
      </c>
      <c r="C21" s="10"/>
      <c r="D21" s="39"/>
      <c r="E21" s="11"/>
      <c r="F21" s="11"/>
      <c r="G21" s="12"/>
      <c r="H21" s="18"/>
      <c r="I21" s="48"/>
      <c r="J21" s="48"/>
      <c r="K21" s="11"/>
      <c r="L21" s="11"/>
      <c r="M21" s="39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2"/>
    </row>
    <row r="22" spans="1:32" x14ac:dyDescent="0.2">
      <c r="A22" s="60" t="s">
        <v>26</v>
      </c>
      <c r="B22" s="61"/>
      <c r="C22" s="13">
        <v>5611450</v>
      </c>
      <c r="D22" s="40">
        <v>6904614</v>
      </c>
      <c r="E22" s="14">
        <v>5582776</v>
      </c>
      <c r="F22" s="14">
        <v>5648903</v>
      </c>
      <c r="G22" s="15">
        <v>5634807</v>
      </c>
      <c r="H22" s="18">
        <f>AVERAGE(C22:G22)</f>
        <v>5876510</v>
      </c>
      <c r="I22" s="48">
        <f>MEDIAN(K22:AF22)</f>
        <v>286873</v>
      </c>
      <c r="J22" s="48">
        <f>AVERAGE(K22:AF22)</f>
        <v>278288.63636363635</v>
      </c>
      <c r="K22" s="14">
        <v>315776</v>
      </c>
      <c r="L22" s="14">
        <v>262699</v>
      </c>
      <c r="M22" s="40">
        <v>288637</v>
      </c>
      <c r="N22" s="14">
        <v>288589</v>
      </c>
      <c r="O22" s="14">
        <v>286055</v>
      </c>
      <c r="P22" s="14">
        <v>276789</v>
      </c>
      <c r="Q22" s="14">
        <v>267093</v>
      </c>
      <c r="R22" s="14">
        <v>281672</v>
      </c>
      <c r="S22" s="14">
        <v>304123</v>
      </c>
      <c r="T22" s="14">
        <v>292326</v>
      </c>
      <c r="U22" s="14">
        <v>292489</v>
      </c>
      <c r="V22" s="14">
        <v>308879</v>
      </c>
      <c r="W22" s="14">
        <v>272389</v>
      </c>
      <c r="X22" s="14">
        <v>307876</v>
      </c>
      <c r="Y22" s="14">
        <v>286737</v>
      </c>
      <c r="Z22" s="14">
        <v>301823</v>
      </c>
      <c r="AA22" s="14">
        <v>287009</v>
      </c>
      <c r="AB22" s="14">
        <v>308731</v>
      </c>
      <c r="AC22" s="14">
        <v>207134</v>
      </c>
      <c r="AD22" s="14">
        <v>215505</v>
      </c>
      <c r="AE22" s="14">
        <v>215690</v>
      </c>
      <c r="AF22" s="15">
        <v>254329</v>
      </c>
    </row>
    <row r="23" spans="1:32" x14ac:dyDescent="0.2">
      <c r="A23" s="60" t="s">
        <v>27</v>
      </c>
      <c r="B23" s="61"/>
      <c r="C23" s="13">
        <v>5177715</v>
      </c>
      <c r="D23" s="40">
        <v>5176161</v>
      </c>
      <c r="E23" s="14">
        <v>4880350</v>
      </c>
      <c r="F23" s="14">
        <v>5152831</v>
      </c>
      <c r="G23" s="15">
        <v>4838025</v>
      </c>
      <c r="H23" s="18">
        <f>AVERAGE(C23:G23)</f>
        <v>5045016.4000000004</v>
      </c>
      <c r="I23" s="48">
        <f>MEDIAN(K23:AF23)</f>
        <v>145592.5</v>
      </c>
      <c r="J23" s="48">
        <f>AVERAGE(K23:AF23)</f>
        <v>141036.27272727274</v>
      </c>
      <c r="K23" s="14">
        <v>133725</v>
      </c>
      <c r="L23" s="14">
        <v>148787</v>
      </c>
      <c r="M23" s="40">
        <v>132544</v>
      </c>
      <c r="N23" s="14">
        <v>157779</v>
      </c>
      <c r="O23" s="14">
        <v>142437</v>
      </c>
      <c r="P23" s="14">
        <v>137566</v>
      </c>
      <c r="Q23" s="14">
        <v>138954</v>
      </c>
      <c r="R23" s="14">
        <v>155578</v>
      </c>
      <c r="S23" s="14">
        <v>147056</v>
      </c>
      <c r="T23" s="14">
        <v>145585</v>
      </c>
      <c r="U23" s="14">
        <v>154827</v>
      </c>
      <c r="V23" s="14">
        <v>155371</v>
      </c>
      <c r="W23" s="14">
        <v>144990</v>
      </c>
      <c r="X23" s="14">
        <v>161036</v>
      </c>
      <c r="Y23" s="14">
        <v>145600</v>
      </c>
      <c r="Z23" s="14">
        <v>161036</v>
      </c>
      <c r="AA23" s="14">
        <v>151265</v>
      </c>
      <c r="AB23" s="14">
        <v>149739</v>
      </c>
      <c r="AC23" s="14">
        <v>105004</v>
      </c>
      <c r="AD23" s="14">
        <v>101613</v>
      </c>
      <c r="AE23" s="14">
        <v>105013</v>
      </c>
      <c r="AF23" s="15">
        <v>127293</v>
      </c>
    </row>
    <row r="24" spans="1:32" x14ac:dyDescent="0.2">
      <c r="A24" s="60" t="s">
        <v>28</v>
      </c>
      <c r="B24" s="61"/>
      <c r="C24" s="13">
        <v>4378991</v>
      </c>
      <c r="D24" s="40">
        <v>4373316</v>
      </c>
      <c r="E24" s="14">
        <v>4272715</v>
      </c>
      <c r="F24" s="14">
        <v>4324222</v>
      </c>
      <c r="G24" s="15">
        <v>3895207</v>
      </c>
      <c r="H24" s="18">
        <f>AVERAGE(C24:G24)</f>
        <v>4248890.2</v>
      </c>
      <c r="I24" s="48">
        <f>MEDIAN(K24:AF24)</f>
        <v>58927.5</v>
      </c>
      <c r="J24" s="48">
        <f>AVERAGE(K24:AF24)</f>
        <v>57320.045454545456</v>
      </c>
      <c r="K24" s="14">
        <v>52602</v>
      </c>
      <c r="L24" s="14">
        <v>72510</v>
      </c>
      <c r="M24" s="40">
        <v>55724</v>
      </c>
      <c r="N24" s="14">
        <v>61039</v>
      </c>
      <c r="O24" s="14">
        <v>55718</v>
      </c>
      <c r="P24" s="14">
        <v>57250</v>
      </c>
      <c r="Q24" s="14">
        <v>55470</v>
      </c>
      <c r="R24" s="14">
        <v>62426</v>
      </c>
      <c r="S24" s="14">
        <v>64341</v>
      </c>
      <c r="T24" s="14">
        <v>58544</v>
      </c>
      <c r="U24" s="14">
        <v>60791</v>
      </c>
      <c r="V24" s="14">
        <v>58307</v>
      </c>
      <c r="W24" s="14">
        <v>59311</v>
      </c>
      <c r="X24" s="14">
        <v>63869</v>
      </c>
      <c r="Y24" s="14">
        <v>61190</v>
      </c>
      <c r="Z24" s="14">
        <v>66131</v>
      </c>
      <c r="AA24" s="14">
        <v>62306</v>
      </c>
      <c r="AB24" s="14">
        <v>64717</v>
      </c>
      <c r="AC24" s="14">
        <v>38807</v>
      </c>
      <c r="AD24" s="14">
        <v>38018</v>
      </c>
      <c r="AE24" s="14">
        <v>39059</v>
      </c>
      <c r="AF24" s="15">
        <v>52911</v>
      </c>
    </row>
    <row r="25" spans="1:32" x14ac:dyDescent="0.2">
      <c r="A25" s="60" t="s">
        <v>29</v>
      </c>
      <c r="B25" s="61"/>
      <c r="C25" s="13">
        <v>3455326</v>
      </c>
      <c r="D25" s="40">
        <v>3581965</v>
      </c>
      <c r="E25" s="14">
        <v>3306903</v>
      </c>
      <c r="F25" s="14">
        <v>3614675</v>
      </c>
      <c r="G25" s="15">
        <v>3270775</v>
      </c>
      <c r="H25" s="18">
        <f>AVERAGE(C25:G25)</f>
        <v>3445928.8</v>
      </c>
      <c r="I25" s="48">
        <f>MEDIAN(K25:AF25)</f>
        <v>13957.5</v>
      </c>
      <c r="J25" s="48">
        <f>AVERAGE(K25:AF25)</f>
        <v>14885.40909090909</v>
      </c>
      <c r="K25" s="14">
        <v>11325</v>
      </c>
      <c r="L25" s="14">
        <v>36957</v>
      </c>
      <c r="M25" s="40">
        <v>11797</v>
      </c>
      <c r="N25" s="14">
        <v>13671</v>
      </c>
      <c r="O25" s="14">
        <v>14035</v>
      </c>
      <c r="P25" s="14">
        <v>12863</v>
      </c>
      <c r="Q25" s="14">
        <v>13958</v>
      </c>
      <c r="R25" s="14">
        <v>17372</v>
      </c>
      <c r="S25" s="14">
        <v>14359</v>
      </c>
      <c r="T25" s="14">
        <v>12111</v>
      </c>
      <c r="U25" s="14">
        <v>13663</v>
      </c>
      <c r="V25" s="14">
        <v>13957</v>
      </c>
      <c r="W25" s="14">
        <v>15510</v>
      </c>
      <c r="X25" s="14">
        <v>16058</v>
      </c>
      <c r="Y25" s="14">
        <v>13143</v>
      </c>
      <c r="Z25" s="14">
        <v>15816</v>
      </c>
      <c r="AA25" s="14">
        <v>16935</v>
      </c>
      <c r="AB25" s="14">
        <v>28604</v>
      </c>
      <c r="AC25" s="14">
        <v>6839</v>
      </c>
      <c r="AD25" s="14">
        <v>7224</v>
      </c>
      <c r="AE25" s="14">
        <v>7301</v>
      </c>
      <c r="AF25" s="15">
        <v>13981</v>
      </c>
    </row>
    <row r="26" spans="1:32" x14ac:dyDescent="0.2">
      <c r="A26" s="19" t="s">
        <v>30</v>
      </c>
      <c r="C26" s="13"/>
      <c r="D26" s="40"/>
      <c r="E26" s="14"/>
      <c r="F26" s="14"/>
      <c r="G26" s="15"/>
      <c r="H26" s="18"/>
      <c r="I26" s="48"/>
      <c r="J26" s="48">
        <v>0</v>
      </c>
      <c r="K26" s="14"/>
      <c r="L26" s="14"/>
      <c r="M26" s="40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5"/>
    </row>
    <row r="27" spans="1:32" x14ac:dyDescent="0.2">
      <c r="A27" s="60" t="s">
        <v>31</v>
      </c>
      <c r="B27" s="61"/>
      <c r="C27" s="13">
        <v>3</v>
      </c>
      <c r="D27" s="40">
        <v>2</v>
      </c>
      <c r="E27" s="14">
        <v>3</v>
      </c>
      <c r="F27" s="14">
        <v>3</v>
      </c>
      <c r="G27" s="15">
        <v>3</v>
      </c>
      <c r="H27" s="18">
        <f>AVERAGE(C27:G27)</f>
        <v>2.8</v>
      </c>
      <c r="I27" s="48">
        <f>MEDIAN(K27:AF27)</f>
        <v>31</v>
      </c>
      <c r="J27" s="48">
        <f>AVERAGE(K27:AF27)</f>
        <v>32.81818181818182</v>
      </c>
      <c r="K27" s="14">
        <v>30</v>
      </c>
      <c r="L27" s="14">
        <v>36</v>
      </c>
      <c r="M27" s="40">
        <v>29</v>
      </c>
      <c r="N27" s="14">
        <v>33</v>
      </c>
      <c r="O27" s="14">
        <v>31</v>
      </c>
      <c r="P27" s="14">
        <v>36</v>
      </c>
      <c r="Q27" s="14">
        <v>36</v>
      </c>
      <c r="R27" s="14">
        <v>31</v>
      </c>
      <c r="S27" s="14">
        <v>30</v>
      </c>
      <c r="T27" s="14">
        <v>30</v>
      </c>
      <c r="U27" s="14">
        <v>31</v>
      </c>
      <c r="V27" s="14">
        <v>28</v>
      </c>
      <c r="W27" s="14">
        <v>34</v>
      </c>
      <c r="X27" s="14">
        <v>29</v>
      </c>
      <c r="Y27" s="14">
        <v>30</v>
      </c>
      <c r="Z27" s="14">
        <v>27</v>
      </c>
      <c r="AA27" s="14">
        <v>33</v>
      </c>
      <c r="AB27" s="14">
        <v>29</v>
      </c>
      <c r="AC27" s="14">
        <v>42</v>
      </c>
      <c r="AD27" s="14">
        <v>41</v>
      </c>
      <c r="AE27" s="14">
        <v>39</v>
      </c>
      <c r="AF27" s="15">
        <v>37</v>
      </c>
    </row>
    <row r="28" spans="1:32" x14ac:dyDescent="0.2">
      <c r="A28" s="60" t="s">
        <v>32</v>
      </c>
      <c r="B28" s="61"/>
      <c r="C28" s="13">
        <v>6</v>
      </c>
      <c r="D28" s="40">
        <v>5</v>
      </c>
      <c r="E28" s="14">
        <v>6</v>
      </c>
      <c r="F28" s="14">
        <v>6</v>
      </c>
      <c r="G28" s="15">
        <v>6</v>
      </c>
      <c r="H28" s="18">
        <f>AVERAGE(C28:G28)</f>
        <v>5.8</v>
      </c>
      <c r="I28" s="48">
        <f>MEDIAN(K28:AF28)</f>
        <v>106</v>
      </c>
      <c r="J28" s="48">
        <f>AVERAGE(K28:AF28)</f>
        <v>111.45454545454545</v>
      </c>
      <c r="K28" s="14">
        <v>109</v>
      </c>
      <c r="L28" s="14">
        <v>117</v>
      </c>
      <c r="M28" s="40">
        <v>110</v>
      </c>
      <c r="N28" s="14">
        <v>106</v>
      </c>
      <c r="O28" s="14">
        <v>104</v>
      </c>
      <c r="P28" s="14">
        <v>112</v>
      </c>
      <c r="Q28" s="14">
        <v>112</v>
      </c>
      <c r="R28" s="14">
        <v>103</v>
      </c>
      <c r="S28" s="14">
        <v>105</v>
      </c>
      <c r="T28" s="14">
        <v>103</v>
      </c>
      <c r="U28" s="14">
        <v>103</v>
      </c>
      <c r="V28" s="14">
        <v>97</v>
      </c>
      <c r="W28" s="14">
        <v>110</v>
      </c>
      <c r="X28" s="14">
        <v>95</v>
      </c>
      <c r="Y28" s="14">
        <v>105</v>
      </c>
      <c r="Z28" s="14">
        <v>96</v>
      </c>
      <c r="AA28" s="14">
        <v>106</v>
      </c>
      <c r="AB28" s="14">
        <v>102</v>
      </c>
      <c r="AC28" s="14">
        <v>146</v>
      </c>
      <c r="AD28" s="14">
        <v>146</v>
      </c>
      <c r="AE28" s="14">
        <v>141</v>
      </c>
      <c r="AF28" s="15">
        <v>124</v>
      </c>
    </row>
    <row r="29" spans="1:32" x14ac:dyDescent="0.2">
      <c r="A29" s="60" t="s">
        <v>33</v>
      </c>
      <c r="B29" s="61"/>
      <c r="C29" s="13">
        <v>9</v>
      </c>
      <c r="D29" s="40">
        <v>8</v>
      </c>
      <c r="E29" s="14">
        <v>9</v>
      </c>
      <c r="F29" s="14">
        <v>9</v>
      </c>
      <c r="G29" s="15">
        <v>9</v>
      </c>
      <c r="H29" s="18">
        <f>AVERAGE(C29:G29)</f>
        <v>8.8000000000000007</v>
      </c>
      <c r="I29" s="48">
        <f>MEDIAN(K29:AF29)</f>
        <v>263</v>
      </c>
      <c r="J29" s="48">
        <f>AVERAGE(K29:AF29)</f>
        <v>279.72727272727275</v>
      </c>
      <c r="K29" s="14">
        <v>291</v>
      </c>
      <c r="L29" s="14">
        <v>264</v>
      </c>
      <c r="M29" s="40">
        <v>288</v>
      </c>
      <c r="N29" s="14">
        <v>257</v>
      </c>
      <c r="O29" s="14">
        <v>268</v>
      </c>
      <c r="P29" s="14">
        <v>279</v>
      </c>
      <c r="Q29" s="14">
        <v>285</v>
      </c>
      <c r="R29" s="14">
        <v>248</v>
      </c>
      <c r="S29" s="14">
        <v>254</v>
      </c>
      <c r="T29" s="14">
        <v>262</v>
      </c>
      <c r="U29" s="14">
        <v>254</v>
      </c>
      <c r="V29" s="14">
        <v>247</v>
      </c>
      <c r="W29" s="14">
        <v>264</v>
      </c>
      <c r="X29" s="14">
        <v>235</v>
      </c>
      <c r="Y29" s="14">
        <v>260</v>
      </c>
      <c r="Z29" s="14">
        <v>236</v>
      </c>
      <c r="AA29" s="14">
        <v>254</v>
      </c>
      <c r="AB29" s="14">
        <v>254</v>
      </c>
      <c r="AC29" s="14">
        <v>383</v>
      </c>
      <c r="AD29" s="14">
        <v>388</v>
      </c>
      <c r="AE29" s="14">
        <v>375</v>
      </c>
      <c r="AF29" s="15">
        <v>308</v>
      </c>
    </row>
    <row r="30" spans="1:32" x14ac:dyDescent="0.2">
      <c r="A30" s="60" t="s">
        <v>34</v>
      </c>
      <c r="B30" s="61"/>
      <c r="C30" s="13">
        <v>11</v>
      </c>
      <c r="D30" s="40">
        <v>10</v>
      </c>
      <c r="E30" s="14">
        <v>12</v>
      </c>
      <c r="F30" s="14">
        <v>11</v>
      </c>
      <c r="G30" s="15">
        <v>12</v>
      </c>
      <c r="H30" s="18">
        <f>AVERAGE(C30:G30)</f>
        <v>11.2</v>
      </c>
      <c r="I30" s="48">
        <f>MEDIAN(K30:AF30)</f>
        <v>547.5</v>
      </c>
      <c r="J30" s="48">
        <f>AVERAGE(K30:AF30)</f>
        <v>586.13636363636363</v>
      </c>
      <c r="K30" s="14">
        <v>621</v>
      </c>
      <c r="L30" s="14">
        <v>440</v>
      </c>
      <c r="M30" s="40">
        <v>611</v>
      </c>
      <c r="N30" s="14">
        <v>545</v>
      </c>
      <c r="O30" s="14">
        <v>566</v>
      </c>
      <c r="P30" s="14">
        <v>593</v>
      </c>
      <c r="Q30" s="14">
        <v>584</v>
      </c>
      <c r="R30" s="14">
        <v>501</v>
      </c>
      <c r="S30" s="14">
        <v>525</v>
      </c>
      <c r="T30" s="14">
        <v>560</v>
      </c>
      <c r="U30" s="14">
        <v>546</v>
      </c>
      <c r="V30" s="14">
        <v>542</v>
      </c>
      <c r="W30" s="14">
        <v>544</v>
      </c>
      <c r="X30" s="14">
        <v>496</v>
      </c>
      <c r="Y30" s="14">
        <v>549</v>
      </c>
      <c r="Z30" s="14">
        <v>497</v>
      </c>
      <c r="AA30" s="14">
        <v>512</v>
      </c>
      <c r="AB30" s="14">
        <v>456</v>
      </c>
      <c r="AC30" s="14">
        <v>875</v>
      </c>
      <c r="AD30" s="14">
        <v>865</v>
      </c>
      <c r="AE30" s="14">
        <v>850</v>
      </c>
      <c r="AF30" s="15">
        <v>617</v>
      </c>
    </row>
    <row r="31" spans="1:32" x14ac:dyDescent="0.2">
      <c r="A31" s="19" t="s">
        <v>35</v>
      </c>
      <c r="C31" s="10"/>
      <c r="D31" s="39"/>
      <c r="E31" s="11"/>
      <c r="F31" s="11"/>
      <c r="G31" s="12"/>
      <c r="H31" s="18"/>
      <c r="I31" s="48"/>
      <c r="J31" s="48"/>
      <c r="K31" s="14"/>
      <c r="L31" s="14"/>
      <c r="M31" s="40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1"/>
      <c r="AD31" s="11"/>
      <c r="AE31" s="11"/>
      <c r="AF31" s="12"/>
    </row>
    <row r="32" spans="1:32" x14ac:dyDescent="0.2">
      <c r="A32" s="60" t="s">
        <v>36</v>
      </c>
      <c r="B32" s="61"/>
      <c r="C32" s="10">
        <v>17025</v>
      </c>
      <c r="D32" s="39">
        <v>17640</v>
      </c>
      <c r="E32" s="11">
        <v>16855</v>
      </c>
      <c r="F32" s="11">
        <v>16928</v>
      </c>
      <c r="G32" s="12">
        <v>16954</v>
      </c>
      <c r="H32" s="18">
        <f>AVERAGE(C32:G32)</f>
        <v>17080.400000000001</v>
      </c>
      <c r="I32" s="48">
        <f>MEDIAN(K32:AF32)</f>
        <v>20459.5</v>
      </c>
      <c r="J32" s="48">
        <f>AVERAGE(K32:AF32)</f>
        <v>20775.727272727272</v>
      </c>
      <c r="K32" s="14">
        <v>20751</v>
      </c>
      <c r="L32" s="14">
        <v>21127</v>
      </c>
      <c r="M32" s="40">
        <v>20823</v>
      </c>
      <c r="N32" s="14">
        <v>20178</v>
      </c>
      <c r="O32" s="14">
        <v>20546</v>
      </c>
      <c r="P32" s="14">
        <v>20580</v>
      </c>
      <c r="Q32" s="14">
        <v>21175</v>
      </c>
      <c r="R32" s="14">
        <v>20292</v>
      </c>
      <c r="S32" s="14">
        <v>19992</v>
      </c>
      <c r="T32" s="14">
        <v>19396</v>
      </c>
      <c r="U32" s="14">
        <v>20194</v>
      </c>
      <c r="V32" s="14">
        <v>20373</v>
      </c>
      <c r="W32" s="14">
        <v>19933</v>
      </c>
      <c r="X32" s="14">
        <v>20213</v>
      </c>
      <c r="Y32" s="14">
        <v>19896</v>
      </c>
      <c r="Z32" s="14">
        <v>20038</v>
      </c>
      <c r="AA32" s="14">
        <v>23519</v>
      </c>
      <c r="AB32" s="14">
        <v>20231</v>
      </c>
      <c r="AC32" s="11">
        <v>22415</v>
      </c>
      <c r="AD32" s="11">
        <v>22392</v>
      </c>
      <c r="AE32" s="11">
        <v>22144</v>
      </c>
      <c r="AF32" s="12">
        <v>20858</v>
      </c>
    </row>
    <row r="33" spans="1:34" x14ac:dyDescent="0.2">
      <c r="A33" s="60" t="s">
        <v>37</v>
      </c>
      <c r="B33" s="61"/>
      <c r="C33" s="13">
        <v>10251997</v>
      </c>
      <c r="D33" s="40">
        <v>11251394</v>
      </c>
      <c r="E33" s="14">
        <v>9946393</v>
      </c>
      <c r="F33" s="14">
        <v>10232648</v>
      </c>
      <c r="G33" s="15">
        <v>10273222</v>
      </c>
      <c r="H33" s="18">
        <f>AVERAGE(C33:G33)</f>
        <v>10391130.800000001</v>
      </c>
      <c r="I33" s="48">
        <f>MEDIAN(K33:AF33)</f>
        <v>10302027</v>
      </c>
      <c r="J33" s="48">
        <f>AVERAGE(K33:AF33)</f>
        <v>10283182.818181818</v>
      </c>
      <c r="K33" s="14">
        <v>10300718</v>
      </c>
      <c r="L33" s="14">
        <v>10398135</v>
      </c>
      <c r="M33" s="40">
        <v>10336263</v>
      </c>
      <c r="N33" s="14">
        <v>9916104</v>
      </c>
      <c r="O33" s="14">
        <v>10303336</v>
      </c>
      <c r="P33" s="14">
        <v>10234699</v>
      </c>
      <c r="Q33" s="14">
        <v>10566703</v>
      </c>
      <c r="R33" s="14">
        <v>10303791</v>
      </c>
      <c r="S33" s="14">
        <v>10055176</v>
      </c>
      <c r="T33" s="14">
        <v>9809175</v>
      </c>
      <c r="U33" s="14">
        <v>10228843</v>
      </c>
      <c r="V33" s="14">
        <v>10307493</v>
      </c>
      <c r="W33" s="14">
        <v>10005641</v>
      </c>
      <c r="X33" s="14">
        <v>10240402</v>
      </c>
      <c r="Y33" s="14">
        <v>10033826</v>
      </c>
      <c r="Z33" s="14">
        <v>10046861</v>
      </c>
      <c r="AA33" s="14">
        <v>11333626</v>
      </c>
      <c r="AB33" s="14">
        <v>9924014</v>
      </c>
      <c r="AC33" s="11">
        <v>10523472</v>
      </c>
      <c r="AD33" s="11">
        <v>10496294</v>
      </c>
      <c r="AE33" s="11">
        <v>10495974</v>
      </c>
      <c r="AF33" s="12">
        <v>10369476</v>
      </c>
    </row>
    <row r="34" spans="1:34" x14ac:dyDescent="0.2">
      <c r="A34" s="60" t="s">
        <v>38</v>
      </c>
      <c r="B34" s="61"/>
      <c r="C34" s="20">
        <v>0.1784</v>
      </c>
      <c r="D34" s="42">
        <v>0.18890000000000001</v>
      </c>
      <c r="E34" s="21">
        <v>0.17510000000000001</v>
      </c>
      <c r="F34" s="21">
        <v>0.1759</v>
      </c>
      <c r="G34" s="22">
        <v>0.17899999999999999</v>
      </c>
      <c r="H34" s="50">
        <f>AVERAGE(C34:G34)</f>
        <v>0.17946000000000001</v>
      </c>
      <c r="I34" s="36">
        <f>MEDIAN(K34:AF34)</f>
        <v>0.17949999999999999</v>
      </c>
      <c r="J34" s="36">
        <f>AVERAGE(K34:AF34)</f>
        <v>0.17911818181818182</v>
      </c>
      <c r="K34" s="21">
        <v>0.18079999999999999</v>
      </c>
      <c r="L34" s="21">
        <v>0.1666</v>
      </c>
      <c r="M34" s="42">
        <v>0.18190000000000001</v>
      </c>
      <c r="N34" s="21">
        <v>0.17449999999999999</v>
      </c>
      <c r="O34" s="21">
        <v>0.1799</v>
      </c>
      <c r="P34" s="21">
        <v>0.17949999999999999</v>
      </c>
      <c r="Q34" s="21">
        <v>0.1832</v>
      </c>
      <c r="R34" s="21">
        <v>0.17949999999999999</v>
      </c>
      <c r="S34" s="21">
        <v>0.17710000000000001</v>
      </c>
      <c r="T34" s="21">
        <v>0.17460000000000001</v>
      </c>
      <c r="U34" s="21">
        <v>0.17949999999999999</v>
      </c>
      <c r="V34" s="21">
        <v>0.1804</v>
      </c>
      <c r="W34" s="21">
        <v>0.17549999999999999</v>
      </c>
      <c r="X34" s="21">
        <v>0.17910000000000001</v>
      </c>
      <c r="Y34" s="21">
        <v>0.17749999999999999</v>
      </c>
      <c r="Z34" s="21">
        <v>0.17699999999999999</v>
      </c>
      <c r="AA34" s="21">
        <v>0.193</v>
      </c>
      <c r="AB34" s="21">
        <v>0.16520000000000001</v>
      </c>
      <c r="AC34" s="21">
        <v>0.1852</v>
      </c>
      <c r="AD34" s="21">
        <v>0.1845</v>
      </c>
      <c r="AE34" s="21">
        <v>0.18479999999999999</v>
      </c>
      <c r="AF34" s="22">
        <v>0.18129999999999999</v>
      </c>
    </row>
    <row r="35" spans="1:34" x14ac:dyDescent="0.2">
      <c r="A35" s="23" t="s">
        <v>39</v>
      </c>
      <c r="C35" s="13"/>
      <c r="D35" s="40"/>
      <c r="E35" s="14"/>
      <c r="F35" s="14"/>
      <c r="G35" s="15"/>
      <c r="H35" s="18"/>
      <c r="I35" s="48"/>
      <c r="J35" s="48"/>
      <c r="K35" s="14"/>
      <c r="L35" s="14"/>
      <c r="M35" s="40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5"/>
    </row>
    <row r="36" spans="1:34" x14ac:dyDescent="0.2">
      <c r="A36" s="60" t="s">
        <v>40</v>
      </c>
      <c r="B36" s="61"/>
      <c r="C36" s="13">
        <v>20704</v>
      </c>
      <c r="D36" s="40">
        <v>21460</v>
      </c>
      <c r="E36" s="14">
        <v>20409</v>
      </c>
      <c r="F36" s="14">
        <v>21007</v>
      </c>
      <c r="G36" s="15">
        <v>20539</v>
      </c>
      <c r="H36" s="18">
        <f>AVERAGE(C36:G36)</f>
        <v>20823.8</v>
      </c>
      <c r="I36" s="48">
        <f>MEDIAN(K36:AF36)</f>
        <v>20448</v>
      </c>
      <c r="J36" s="48">
        <f>AVERAGE(K36:AF36)</f>
        <v>20741.31818181818</v>
      </c>
      <c r="K36" s="14">
        <v>20501</v>
      </c>
      <c r="L36" s="14">
        <v>24967</v>
      </c>
      <c r="M36" s="40">
        <v>20471</v>
      </c>
      <c r="N36" s="14">
        <v>20413</v>
      </c>
      <c r="O36" s="14">
        <v>20451</v>
      </c>
      <c r="P36" s="14">
        <v>20431</v>
      </c>
      <c r="Q36" s="14">
        <v>20780</v>
      </c>
      <c r="R36" s="14">
        <v>20703</v>
      </c>
      <c r="S36" s="14">
        <v>20288</v>
      </c>
      <c r="T36" s="14">
        <v>20165</v>
      </c>
      <c r="U36" s="14">
        <v>20482</v>
      </c>
      <c r="V36" s="14">
        <v>20440</v>
      </c>
      <c r="W36" s="14">
        <v>20546</v>
      </c>
      <c r="X36" s="14">
        <v>20445</v>
      </c>
      <c r="Y36" s="14">
        <v>20221</v>
      </c>
      <c r="Z36" s="14">
        <v>20287</v>
      </c>
      <c r="AA36" s="14">
        <v>21200</v>
      </c>
      <c r="AB36" s="14">
        <v>21815</v>
      </c>
      <c r="AC36" s="14">
        <v>20384</v>
      </c>
      <c r="AD36" s="14">
        <v>20404</v>
      </c>
      <c r="AE36" s="14">
        <v>20393</v>
      </c>
      <c r="AF36" s="15">
        <v>20522</v>
      </c>
    </row>
    <row r="37" spans="1:34" x14ac:dyDescent="0.2">
      <c r="A37" s="19" t="s">
        <v>74</v>
      </c>
      <c r="C37" s="24"/>
      <c r="G37" s="25"/>
      <c r="H37" s="18"/>
      <c r="I37" s="48"/>
      <c r="J37" s="48"/>
      <c r="M37" s="46"/>
      <c r="AF37" s="25"/>
    </row>
    <row r="38" spans="1:34" ht="17" x14ac:dyDescent="0.2">
      <c r="A38" s="62" t="s">
        <v>41</v>
      </c>
      <c r="B38" s="26" t="s">
        <v>42</v>
      </c>
      <c r="C38" s="13">
        <v>3671</v>
      </c>
      <c r="D38" s="14">
        <v>3671</v>
      </c>
      <c r="E38" s="14">
        <v>3673</v>
      </c>
      <c r="F38" s="14">
        <v>3674</v>
      </c>
      <c r="G38" s="15">
        <v>3668</v>
      </c>
      <c r="H38" s="18">
        <f t="shared" ref="H38:H47" si="6">AVERAGE(C38:G38)</f>
        <v>3671.4</v>
      </c>
      <c r="I38" s="48">
        <f t="shared" ref="I38:I47" si="7">MEDIAN(K38:AF38)</f>
        <v>3669</v>
      </c>
      <c r="J38" s="48">
        <f t="shared" ref="J38:J47" si="8">AVERAGE(K38:AF38)</f>
        <v>3669.0454545454545</v>
      </c>
      <c r="K38" s="14">
        <v>3667</v>
      </c>
      <c r="L38" s="14">
        <v>3666</v>
      </c>
      <c r="M38" s="40">
        <v>3669</v>
      </c>
      <c r="N38" s="14">
        <v>3663</v>
      </c>
      <c r="O38" s="14">
        <v>3668</v>
      </c>
      <c r="P38" s="14">
        <v>3669</v>
      </c>
      <c r="Q38" s="14">
        <v>3666</v>
      </c>
      <c r="R38" s="14">
        <v>3671</v>
      </c>
      <c r="S38" s="14">
        <v>3669</v>
      </c>
      <c r="T38" s="14">
        <v>3669</v>
      </c>
      <c r="U38" s="14">
        <v>3672</v>
      </c>
      <c r="V38" s="14">
        <v>3669</v>
      </c>
      <c r="W38" s="14">
        <v>3674</v>
      </c>
      <c r="X38" s="14">
        <v>3674</v>
      </c>
      <c r="Y38" s="14">
        <v>3674</v>
      </c>
      <c r="Z38" s="14">
        <v>3677</v>
      </c>
      <c r="AA38" s="14">
        <v>3671</v>
      </c>
      <c r="AB38" s="14">
        <v>3671</v>
      </c>
      <c r="AC38" s="14">
        <v>3669</v>
      </c>
      <c r="AD38" s="14">
        <v>3657</v>
      </c>
      <c r="AE38" s="14">
        <v>3668</v>
      </c>
      <c r="AF38" s="15">
        <v>3666</v>
      </c>
      <c r="AG38" s="27"/>
    </row>
    <row r="39" spans="1:34" s="29" customFormat="1" ht="17" x14ac:dyDescent="0.2">
      <c r="A39" s="62"/>
      <c r="B39" s="28" t="s">
        <v>43</v>
      </c>
      <c r="C39" s="54">
        <v>0.94857881136950906</v>
      </c>
      <c r="D39" s="52">
        <v>0.94857881136950906</v>
      </c>
      <c r="E39" s="52">
        <v>0.94909560723514208</v>
      </c>
      <c r="F39" s="52">
        <v>0.94935400516795865</v>
      </c>
      <c r="G39" s="50">
        <v>0.94780361757105946</v>
      </c>
      <c r="H39" s="50">
        <f t="shared" si="6"/>
        <v>0.94868217054263559</v>
      </c>
      <c r="I39" s="36">
        <f t="shared" si="7"/>
        <v>0.94806201550387592</v>
      </c>
      <c r="J39" s="36">
        <f t="shared" si="8"/>
        <v>0.94807376086445838</v>
      </c>
      <c r="K39" s="21">
        <v>0.9475452196382429</v>
      </c>
      <c r="L39" s="21">
        <v>0.94728682170542633</v>
      </c>
      <c r="M39" s="42">
        <v>0.94806201550387592</v>
      </c>
      <c r="N39" s="21">
        <v>0.94651162790697674</v>
      </c>
      <c r="O39" s="21">
        <v>0.94780361757105946</v>
      </c>
      <c r="P39" s="21">
        <v>0.94806201550387592</v>
      </c>
      <c r="Q39" s="21">
        <v>0.94728682170542633</v>
      </c>
      <c r="R39" s="21">
        <v>0.94857881136950906</v>
      </c>
      <c r="S39" s="21">
        <v>0.94806201550387592</v>
      </c>
      <c r="T39" s="21">
        <v>0.94806201550387592</v>
      </c>
      <c r="U39" s="21">
        <v>0.94883720930232562</v>
      </c>
      <c r="V39" s="21">
        <v>0.94806201550387592</v>
      </c>
      <c r="W39" s="21">
        <v>0.94935400516795865</v>
      </c>
      <c r="X39" s="21">
        <v>0.94935400516795865</v>
      </c>
      <c r="Y39" s="21">
        <v>0.94935400516795865</v>
      </c>
      <c r="Z39" s="21">
        <v>0.95012919896640824</v>
      </c>
      <c r="AA39" s="21">
        <v>0.94857881136950906</v>
      </c>
      <c r="AB39" s="21">
        <v>0.94857881136950906</v>
      </c>
      <c r="AC39" s="21">
        <v>0.94806201550387592</v>
      </c>
      <c r="AD39" s="21">
        <v>0.94496124031007755</v>
      </c>
      <c r="AE39" s="21">
        <v>0.94780361757105946</v>
      </c>
      <c r="AF39" s="22">
        <v>0.94728682170542633</v>
      </c>
    </row>
    <row r="40" spans="1:34" ht="17" x14ac:dyDescent="0.2">
      <c r="A40" s="62" t="s">
        <v>44</v>
      </c>
      <c r="B40" s="26" t="s">
        <v>42</v>
      </c>
      <c r="C40" s="13">
        <v>3629</v>
      </c>
      <c r="D40" s="14">
        <v>3611</v>
      </c>
      <c r="E40" s="14">
        <v>3629</v>
      </c>
      <c r="F40" s="14">
        <v>3630</v>
      </c>
      <c r="G40" s="15">
        <v>3607</v>
      </c>
      <c r="H40" s="18">
        <f t="shared" si="6"/>
        <v>3621.2</v>
      </c>
      <c r="I40" s="48">
        <f t="shared" si="7"/>
        <v>3625.5</v>
      </c>
      <c r="J40" s="48">
        <f t="shared" si="8"/>
        <v>3624.0454545454545</v>
      </c>
      <c r="K40" s="14">
        <v>3618</v>
      </c>
      <c r="L40" s="14">
        <v>3621</v>
      </c>
      <c r="M40" s="40">
        <v>3621</v>
      </c>
      <c r="N40" s="14">
        <v>3615</v>
      </c>
      <c r="O40" s="14">
        <v>3626</v>
      </c>
      <c r="P40" s="14">
        <v>3626</v>
      </c>
      <c r="Q40" s="14">
        <v>3617</v>
      </c>
      <c r="R40" s="14">
        <v>3629</v>
      </c>
      <c r="S40" s="14">
        <v>3625</v>
      </c>
      <c r="T40" s="14">
        <v>3625</v>
      </c>
      <c r="U40" s="14">
        <v>3628</v>
      </c>
      <c r="V40" s="14">
        <v>3626</v>
      </c>
      <c r="W40" s="14">
        <v>3627</v>
      </c>
      <c r="X40" s="14">
        <v>3632</v>
      </c>
      <c r="Y40" s="14">
        <v>3632</v>
      </c>
      <c r="Z40" s="14">
        <v>3635</v>
      </c>
      <c r="AA40" s="14">
        <v>3629</v>
      </c>
      <c r="AB40" s="14">
        <v>3626</v>
      </c>
      <c r="AC40" s="14">
        <v>3620</v>
      </c>
      <c r="AD40" s="14">
        <v>3608</v>
      </c>
      <c r="AE40" s="14">
        <v>3620</v>
      </c>
      <c r="AF40" s="15">
        <v>3623</v>
      </c>
      <c r="AG40" s="27"/>
    </row>
    <row r="41" spans="1:34" s="29" customFormat="1" ht="17" x14ac:dyDescent="0.2">
      <c r="A41" s="62"/>
      <c r="B41" s="28" t="s">
        <v>43</v>
      </c>
      <c r="C41" s="54">
        <v>0.93772609819121444</v>
      </c>
      <c r="D41" s="52">
        <v>0.93307493540051678</v>
      </c>
      <c r="E41" s="52">
        <v>0.93772609819121444</v>
      </c>
      <c r="F41" s="52">
        <v>0.93798449612403101</v>
      </c>
      <c r="G41" s="50">
        <v>0.93204134366925062</v>
      </c>
      <c r="H41" s="50">
        <f t="shared" si="6"/>
        <v>0.9357105943152455</v>
      </c>
      <c r="I41" s="36">
        <f t="shared" si="7"/>
        <v>0.93682170542635657</v>
      </c>
      <c r="J41" s="36">
        <f t="shared" si="8"/>
        <v>0.9364458538877144</v>
      </c>
      <c r="K41" s="21">
        <v>0.93488372093023253</v>
      </c>
      <c r="L41" s="21">
        <v>0.93565891472868212</v>
      </c>
      <c r="M41" s="42">
        <v>0.93565891472868212</v>
      </c>
      <c r="N41" s="21">
        <v>0.93410852713178294</v>
      </c>
      <c r="O41" s="21">
        <v>0.93695090439276485</v>
      </c>
      <c r="P41" s="21">
        <v>0.93695090439276485</v>
      </c>
      <c r="Q41" s="21">
        <v>0.93462532299741607</v>
      </c>
      <c r="R41" s="21">
        <v>0.93772609819121444</v>
      </c>
      <c r="S41" s="21">
        <v>0.93669250645994828</v>
      </c>
      <c r="T41" s="21">
        <v>0.93669250645994828</v>
      </c>
      <c r="U41" s="21">
        <v>0.93746770025839798</v>
      </c>
      <c r="V41" s="21">
        <v>0.93695090439276485</v>
      </c>
      <c r="W41" s="21">
        <v>0.93720930232558142</v>
      </c>
      <c r="X41" s="21">
        <v>0.93850129198966403</v>
      </c>
      <c r="Y41" s="21">
        <v>0.93850129198966403</v>
      </c>
      <c r="Z41" s="21">
        <v>0.93927648578811374</v>
      </c>
      <c r="AA41" s="21">
        <v>0.93772609819121444</v>
      </c>
      <c r="AB41" s="21">
        <v>0.93695090439276485</v>
      </c>
      <c r="AC41" s="21">
        <v>0.93540051679586567</v>
      </c>
      <c r="AD41" s="21">
        <v>0.93229974160206719</v>
      </c>
      <c r="AE41" s="21">
        <v>0.93540051679586567</v>
      </c>
      <c r="AF41" s="22">
        <v>0.93617571059431526</v>
      </c>
    </row>
    <row r="42" spans="1:34" ht="17" x14ac:dyDescent="0.2">
      <c r="A42" s="62" t="s">
        <v>45</v>
      </c>
      <c r="B42" s="26" t="s">
        <v>42</v>
      </c>
      <c r="C42" s="13">
        <v>42</v>
      </c>
      <c r="D42" s="14">
        <v>60</v>
      </c>
      <c r="E42" s="14">
        <v>44</v>
      </c>
      <c r="F42" s="14">
        <v>44</v>
      </c>
      <c r="G42" s="15">
        <v>61</v>
      </c>
      <c r="H42" s="18">
        <f t="shared" si="6"/>
        <v>50.2</v>
      </c>
      <c r="I42" s="48">
        <f t="shared" si="7"/>
        <v>44</v>
      </c>
      <c r="J42" s="48">
        <f t="shared" si="8"/>
        <v>45</v>
      </c>
      <c r="K42" s="14">
        <v>49</v>
      </c>
      <c r="L42" s="14">
        <v>45</v>
      </c>
      <c r="M42" s="40">
        <v>48</v>
      </c>
      <c r="N42" s="14">
        <v>48</v>
      </c>
      <c r="O42" s="14">
        <v>42</v>
      </c>
      <c r="P42" s="14">
        <v>43</v>
      </c>
      <c r="Q42" s="14">
        <v>49</v>
      </c>
      <c r="R42" s="14">
        <v>42</v>
      </c>
      <c r="S42" s="14">
        <v>44</v>
      </c>
      <c r="T42" s="14">
        <v>44</v>
      </c>
      <c r="U42" s="14">
        <v>44</v>
      </c>
      <c r="V42" s="14">
        <v>43</v>
      </c>
      <c r="W42" s="14">
        <v>47</v>
      </c>
      <c r="X42" s="14">
        <v>42</v>
      </c>
      <c r="Y42" s="14">
        <v>42</v>
      </c>
      <c r="Z42" s="14">
        <v>42</v>
      </c>
      <c r="AA42" s="14">
        <v>42</v>
      </c>
      <c r="AB42" s="14">
        <v>45</v>
      </c>
      <c r="AC42" s="14">
        <v>49</v>
      </c>
      <c r="AD42" s="14">
        <v>49</v>
      </c>
      <c r="AE42" s="14">
        <v>48</v>
      </c>
      <c r="AF42" s="15">
        <v>43</v>
      </c>
      <c r="AG42" s="27"/>
    </row>
    <row r="43" spans="1:34" s="29" customFormat="1" ht="17" x14ac:dyDescent="0.2">
      <c r="A43" s="62"/>
      <c r="B43" s="28" t="s">
        <v>43</v>
      </c>
      <c r="C43" s="54">
        <v>1.0852713178294573E-2</v>
      </c>
      <c r="D43" s="52">
        <v>1.5503875968992248E-2</v>
      </c>
      <c r="E43" s="52">
        <v>1.1369509043927648E-2</v>
      </c>
      <c r="F43" s="52">
        <v>1.1369509043927648E-2</v>
      </c>
      <c r="G43" s="50">
        <v>1.5762273901808784E-2</v>
      </c>
      <c r="H43" s="50">
        <f t="shared" si="6"/>
        <v>1.297157622739018E-2</v>
      </c>
      <c r="I43" s="36">
        <f t="shared" si="7"/>
        <v>1.1369509043927648E-2</v>
      </c>
      <c r="J43" s="36">
        <f t="shared" si="8"/>
        <v>1.1627906976744184E-2</v>
      </c>
      <c r="K43" s="21">
        <v>1.2661498708010336E-2</v>
      </c>
      <c r="L43" s="21">
        <v>1.1627906976744186E-2</v>
      </c>
      <c r="M43" s="42">
        <v>1.2403100775193798E-2</v>
      </c>
      <c r="N43" s="21">
        <v>1.2403100775193798E-2</v>
      </c>
      <c r="O43" s="21">
        <v>1.0852713178294573E-2</v>
      </c>
      <c r="P43" s="21">
        <v>1.1111111111111112E-2</v>
      </c>
      <c r="Q43" s="21">
        <v>1.2661498708010336E-2</v>
      </c>
      <c r="R43" s="21">
        <v>1.0852713178294573E-2</v>
      </c>
      <c r="S43" s="21">
        <v>1.1369509043927648E-2</v>
      </c>
      <c r="T43" s="21">
        <v>1.1369509043927648E-2</v>
      </c>
      <c r="U43" s="21">
        <v>1.1369509043927648E-2</v>
      </c>
      <c r="V43" s="21">
        <v>1.1111111111111112E-2</v>
      </c>
      <c r="W43" s="21">
        <v>1.214470284237726E-2</v>
      </c>
      <c r="X43" s="21">
        <v>1.0852713178294573E-2</v>
      </c>
      <c r="Y43" s="21">
        <v>1.0852713178294573E-2</v>
      </c>
      <c r="Z43" s="21">
        <v>1.0852713178294573E-2</v>
      </c>
      <c r="AA43" s="21">
        <v>1.0852713178294573E-2</v>
      </c>
      <c r="AB43" s="21">
        <v>1.1627906976744186E-2</v>
      </c>
      <c r="AC43" s="21">
        <v>1.2661498708010336E-2</v>
      </c>
      <c r="AD43" s="21">
        <v>1.2661498708010336E-2</v>
      </c>
      <c r="AE43" s="21">
        <v>1.2403100775193798E-2</v>
      </c>
      <c r="AF43" s="22">
        <v>1.1111111111111112E-2</v>
      </c>
    </row>
    <row r="44" spans="1:34" ht="17" x14ac:dyDescent="0.2">
      <c r="A44" s="62" t="s">
        <v>46</v>
      </c>
      <c r="B44" s="26" t="s">
        <v>42</v>
      </c>
      <c r="C44" s="13">
        <v>33</v>
      </c>
      <c r="D44" s="14">
        <v>33</v>
      </c>
      <c r="E44" s="14">
        <v>34</v>
      </c>
      <c r="F44" s="14">
        <v>34</v>
      </c>
      <c r="G44" s="15">
        <v>36</v>
      </c>
      <c r="H44" s="18">
        <f t="shared" si="6"/>
        <v>34</v>
      </c>
      <c r="I44" s="48">
        <f t="shared" si="7"/>
        <v>35</v>
      </c>
      <c r="J44" s="48">
        <f t="shared" si="8"/>
        <v>35.772727272727273</v>
      </c>
      <c r="K44" s="14">
        <v>39</v>
      </c>
      <c r="L44" s="14">
        <v>38</v>
      </c>
      <c r="M44" s="40">
        <v>37</v>
      </c>
      <c r="N44" s="14">
        <v>34</v>
      </c>
      <c r="O44" s="14">
        <v>34</v>
      </c>
      <c r="P44" s="14">
        <v>34</v>
      </c>
      <c r="Q44" s="14">
        <v>40</v>
      </c>
      <c r="R44" s="14">
        <v>35</v>
      </c>
      <c r="S44" s="14">
        <v>34</v>
      </c>
      <c r="T44" s="14">
        <v>35</v>
      </c>
      <c r="U44" s="14">
        <v>35</v>
      </c>
      <c r="V44" s="14">
        <v>34</v>
      </c>
      <c r="W44" s="14">
        <v>33</v>
      </c>
      <c r="X44" s="14">
        <v>34</v>
      </c>
      <c r="Y44" s="14">
        <v>33</v>
      </c>
      <c r="Z44" s="14">
        <v>33</v>
      </c>
      <c r="AA44" s="14">
        <v>35</v>
      </c>
      <c r="AB44" s="14">
        <v>36</v>
      </c>
      <c r="AC44" s="14">
        <v>39</v>
      </c>
      <c r="AD44" s="14">
        <v>39</v>
      </c>
      <c r="AE44" s="14">
        <v>38</v>
      </c>
      <c r="AF44" s="15">
        <v>38</v>
      </c>
      <c r="AG44" s="27"/>
    </row>
    <row r="45" spans="1:34" s="29" customFormat="1" ht="17" x14ac:dyDescent="0.2">
      <c r="A45" s="62"/>
      <c r="B45" s="28" t="s">
        <v>43</v>
      </c>
      <c r="C45" s="54">
        <v>8.5271317829457363E-3</v>
      </c>
      <c r="D45" s="52">
        <v>8.5271317829457363E-3</v>
      </c>
      <c r="E45" s="52">
        <v>8.7855297157622744E-3</v>
      </c>
      <c r="F45" s="52">
        <v>8.7855297157622744E-3</v>
      </c>
      <c r="G45" s="50">
        <v>9.3023255813953487E-3</v>
      </c>
      <c r="H45" s="50">
        <f t="shared" si="6"/>
        <v>8.7855297157622744E-3</v>
      </c>
      <c r="I45" s="36">
        <f t="shared" si="7"/>
        <v>9.0439276485788107E-3</v>
      </c>
      <c r="J45" s="36">
        <f t="shared" si="8"/>
        <v>9.2435987784824994E-3</v>
      </c>
      <c r="K45" s="21">
        <v>1.0077519379844961E-2</v>
      </c>
      <c r="L45" s="21">
        <v>9.8191214470284231E-3</v>
      </c>
      <c r="M45" s="42">
        <v>9.5607235142118868E-3</v>
      </c>
      <c r="N45" s="21">
        <v>8.7855297157622744E-3</v>
      </c>
      <c r="O45" s="21">
        <v>8.7855297157622744E-3</v>
      </c>
      <c r="P45" s="21">
        <v>8.7855297157622744E-3</v>
      </c>
      <c r="Q45" s="21">
        <v>1.0335917312661499E-2</v>
      </c>
      <c r="R45" s="21">
        <v>9.0439276485788107E-3</v>
      </c>
      <c r="S45" s="21">
        <v>8.7855297157622744E-3</v>
      </c>
      <c r="T45" s="21">
        <v>9.0439276485788107E-3</v>
      </c>
      <c r="U45" s="21">
        <v>9.0439276485788107E-3</v>
      </c>
      <c r="V45" s="21">
        <v>8.7855297157622744E-3</v>
      </c>
      <c r="W45" s="21">
        <v>8.5271317829457363E-3</v>
      </c>
      <c r="X45" s="21">
        <v>8.7855297157622744E-3</v>
      </c>
      <c r="Y45" s="21">
        <v>8.5271317829457363E-3</v>
      </c>
      <c r="Z45" s="21">
        <v>8.5271317829457363E-3</v>
      </c>
      <c r="AA45" s="21">
        <v>9.0439276485788107E-3</v>
      </c>
      <c r="AB45" s="21">
        <v>9.3023255813953487E-3</v>
      </c>
      <c r="AC45" s="21">
        <v>1.0077519379844961E-2</v>
      </c>
      <c r="AD45" s="21">
        <v>1.0077519379844961E-2</v>
      </c>
      <c r="AE45" s="21">
        <v>9.8191214470284231E-3</v>
      </c>
      <c r="AF45" s="22">
        <v>9.8191214470284231E-3</v>
      </c>
    </row>
    <row r="46" spans="1:34" ht="17" x14ac:dyDescent="0.2">
      <c r="A46" s="62" t="s">
        <v>47</v>
      </c>
      <c r="B46" s="26" t="s">
        <v>42</v>
      </c>
      <c r="C46" s="13">
        <v>166</v>
      </c>
      <c r="D46" s="14">
        <v>166</v>
      </c>
      <c r="E46" s="14">
        <v>163</v>
      </c>
      <c r="F46" s="14">
        <v>162</v>
      </c>
      <c r="G46" s="15">
        <v>166</v>
      </c>
      <c r="H46" s="18">
        <f t="shared" si="6"/>
        <v>164.6</v>
      </c>
      <c r="I46" s="48">
        <f t="shared" si="7"/>
        <v>164</v>
      </c>
      <c r="J46" s="48">
        <f t="shared" si="8"/>
        <v>165.18181818181819</v>
      </c>
      <c r="K46" s="14">
        <v>164</v>
      </c>
      <c r="L46" s="14">
        <v>166</v>
      </c>
      <c r="M46" s="40">
        <v>164</v>
      </c>
      <c r="N46" s="14">
        <v>173</v>
      </c>
      <c r="O46" s="14">
        <v>168</v>
      </c>
      <c r="P46" s="14">
        <v>167</v>
      </c>
      <c r="Q46" s="14">
        <v>164</v>
      </c>
      <c r="R46" s="14">
        <v>164</v>
      </c>
      <c r="S46" s="14">
        <v>167</v>
      </c>
      <c r="T46" s="14">
        <v>166</v>
      </c>
      <c r="U46" s="14">
        <v>163</v>
      </c>
      <c r="V46" s="14">
        <v>167</v>
      </c>
      <c r="W46" s="14">
        <v>163</v>
      </c>
      <c r="X46" s="14">
        <v>162</v>
      </c>
      <c r="Y46" s="14">
        <v>163</v>
      </c>
      <c r="Z46" s="14">
        <v>160</v>
      </c>
      <c r="AA46" s="14">
        <v>164</v>
      </c>
      <c r="AB46" s="14">
        <v>163</v>
      </c>
      <c r="AC46" s="14">
        <v>162</v>
      </c>
      <c r="AD46" s="14">
        <v>174</v>
      </c>
      <c r="AE46" s="14">
        <v>164</v>
      </c>
      <c r="AF46" s="15">
        <v>166</v>
      </c>
      <c r="AG46" s="27"/>
    </row>
    <row r="47" spans="1:34" s="29" customFormat="1" ht="18" thickBot="1" x14ac:dyDescent="0.25">
      <c r="A47" s="63"/>
      <c r="B47" s="31" t="s">
        <v>43</v>
      </c>
      <c r="C47" s="55">
        <v>4.2894056847545221E-2</v>
      </c>
      <c r="D47" s="53">
        <v>4.2894056847545221E-2</v>
      </c>
      <c r="E47" s="53">
        <v>4.2118863049095609E-2</v>
      </c>
      <c r="F47" s="53">
        <v>4.1860465116279069E-2</v>
      </c>
      <c r="G47" s="51">
        <v>4.2894056847545221E-2</v>
      </c>
      <c r="H47" s="51">
        <f t="shared" si="6"/>
        <v>4.2532299741602067E-2</v>
      </c>
      <c r="I47" s="49">
        <f t="shared" si="7"/>
        <v>4.2377260981912142E-2</v>
      </c>
      <c r="J47" s="49">
        <f t="shared" si="8"/>
        <v>4.2682640357058974E-2</v>
      </c>
      <c r="K47" s="32">
        <v>4.2377260981912142E-2</v>
      </c>
      <c r="L47" s="32">
        <v>4.2894056847545221E-2</v>
      </c>
      <c r="M47" s="45">
        <v>4.2377260981912142E-2</v>
      </c>
      <c r="N47" s="32">
        <v>4.4702842377260979E-2</v>
      </c>
      <c r="O47" s="32">
        <v>4.3410852713178294E-2</v>
      </c>
      <c r="P47" s="32">
        <v>4.3152454780361754E-2</v>
      </c>
      <c r="Q47" s="32">
        <v>4.2377260981912142E-2</v>
      </c>
      <c r="R47" s="32">
        <v>4.2377260981912142E-2</v>
      </c>
      <c r="S47" s="32">
        <v>4.3152454780361754E-2</v>
      </c>
      <c r="T47" s="32">
        <v>4.2894056847545221E-2</v>
      </c>
      <c r="U47" s="32">
        <v>4.2118863049095609E-2</v>
      </c>
      <c r="V47" s="32">
        <v>4.3152454780361754E-2</v>
      </c>
      <c r="W47" s="32">
        <v>4.2118863049095609E-2</v>
      </c>
      <c r="X47" s="32">
        <v>4.1860465116279069E-2</v>
      </c>
      <c r="Y47" s="32">
        <v>4.2118863049095609E-2</v>
      </c>
      <c r="Z47" s="32">
        <v>4.1343669250645997E-2</v>
      </c>
      <c r="AA47" s="32">
        <v>4.2377260981912142E-2</v>
      </c>
      <c r="AB47" s="32">
        <v>4.2118863049095609E-2</v>
      </c>
      <c r="AC47" s="32">
        <v>4.1860465116279069E-2</v>
      </c>
      <c r="AD47" s="32">
        <v>4.4961240310077519E-2</v>
      </c>
      <c r="AE47" s="32">
        <v>4.2377260981912142E-2</v>
      </c>
      <c r="AF47" s="33">
        <v>4.2894056847545221E-2</v>
      </c>
    </row>
    <row r="48" spans="1:34" x14ac:dyDescent="0.2">
      <c r="B48" s="30"/>
      <c r="C48" s="27"/>
      <c r="D48" s="44"/>
      <c r="E48" s="27"/>
      <c r="F48" s="27"/>
      <c r="G48" s="27"/>
      <c r="H48" s="27"/>
      <c r="I48" s="27"/>
      <c r="J48" s="27"/>
      <c r="K48" s="27"/>
      <c r="L48" s="27"/>
      <c r="M48" s="44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</row>
    <row r="49" spans="2:31" x14ac:dyDescent="0.2">
      <c r="B49" s="30"/>
      <c r="C49" s="64">
        <f>AVERAGE(C39:G39,K39:AF39)</f>
        <v>0.94818642932337993</v>
      </c>
      <c r="D49" s="65">
        <f>STDEV(C39:G39,K39:AF39)</f>
        <v>1.0345115425465714E-3</v>
      </c>
      <c r="E49" s="27"/>
      <c r="F49" s="27"/>
      <c r="G49" s="27"/>
      <c r="H49" s="27"/>
      <c r="I49" s="27"/>
      <c r="J49" s="27"/>
      <c r="K49" s="27"/>
      <c r="L49" s="27"/>
      <c r="M49" s="44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</row>
    <row r="50" spans="2:31" x14ac:dyDescent="0.2">
      <c r="B50" s="30"/>
      <c r="C50" s="27"/>
      <c r="D50" s="44"/>
      <c r="E50" s="27"/>
      <c r="F50" s="27"/>
      <c r="G50" s="27"/>
      <c r="H50" s="27"/>
      <c r="I50" s="27"/>
      <c r="J50" s="27"/>
      <c r="K50" s="27"/>
      <c r="L50" s="27"/>
      <c r="M50" s="44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</row>
    <row r="51" spans="2:31" x14ac:dyDescent="0.2">
      <c r="B51" s="30"/>
      <c r="C51" s="27"/>
      <c r="D51" s="44"/>
      <c r="E51" s="27"/>
      <c r="F51" s="27"/>
      <c r="G51" s="27"/>
      <c r="H51" s="27"/>
      <c r="I51" s="27"/>
      <c r="J51" s="27"/>
      <c r="K51" s="27"/>
      <c r="L51" s="27"/>
      <c r="M51" s="44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</row>
    <row r="52" spans="2:31" x14ac:dyDescent="0.2">
      <c r="B52" s="30"/>
      <c r="C52" s="27"/>
      <c r="D52" s="44"/>
      <c r="E52" s="27"/>
      <c r="F52" s="27"/>
      <c r="G52" s="27"/>
      <c r="H52" s="27"/>
      <c r="I52" s="27"/>
      <c r="J52" s="27"/>
      <c r="K52" s="27"/>
      <c r="L52" s="27"/>
      <c r="M52" s="44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</row>
    <row r="53" spans="2:31" x14ac:dyDescent="0.2">
      <c r="B53" s="30"/>
      <c r="C53" s="27"/>
      <c r="D53" s="44"/>
      <c r="E53" s="27"/>
      <c r="F53" s="27"/>
      <c r="G53" s="27"/>
      <c r="H53" s="27"/>
      <c r="I53" s="27"/>
      <c r="J53" s="27"/>
      <c r="K53" s="27"/>
      <c r="L53" s="27"/>
      <c r="M53" s="44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</row>
    <row r="54" spans="2:31" x14ac:dyDescent="0.2">
      <c r="B54" s="30"/>
      <c r="C54" s="27"/>
      <c r="D54" s="44"/>
      <c r="E54" s="27"/>
      <c r="F54" s="27"/>
      <c r="G54" s="27"/>
      <c r="H54" s="27"/>
      <c r="I54" s="27"/>
      <c r="J54" s="27"/>
      <c r="K54" s="27"/>
      <c r="L54" s="27"/>
      <c r="M54" s="44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</row>
    <row r="55" spans="2:31" x14ac:dyDescent="0.2">
      <c r="B55" s="30"/>
      <c r="C55" s="27"/>
      <c r="D55" s="44"/>
      <c r="E55" s="27"/>
      <c r="F55" s="27"/>
      <c r="G55" s="27"/>
      <c r="H55" s="27"/>
      <c r="I55" s="27"/>
      <c r="J55" s="27"/>
      <c r="K55" s="27"/>
      <c r="L55" s="27"/>
      <c r="M55" s="44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</row>
    <row r="56" spans="2:31" x14ac:dyDescent="0.2">
      <c r="B56" s="30"/>
      <c r="C56" s="27"/>
      <c r="D56" s="44"/>
      <c r="E56" s="27"/>
      <c r="F56" s="27"/>
      <c r="G56" s="27"/>
      <c r="H56" s="27"/>
      <c r="I56" s="27"/>
      <c r="J56" s="27"/>
      <c r="K56" s="27"/>
      <c r="L56" s="27"/>
      <c r="M56" s="44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</row>
    <row r="57" spans="2:31" x14ac:dyDescent="0.2">
      <c r="B57" s="30"/>
      <c r="C57" s="27"/>
      <c r="D57" s="44"/>
      <c r="E57" s="27"/>
      <c r="F57" s="27"/>
      <c r="G57" s="27"/>
      <c r="H57" s="27"/>
      <c r="I57" s="27"/>
      <c r="J57" s="27"/>
      <c r="K57" s="27"/>
      <c r="L57" s="27"/>
      <c r="M57" s="44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</row>
    <row r="58" spans="2:31" x14ac:dyDescent="0.2">
      <c r="B58" s="30"/>
      <c r="C58" s="27"/>
      <c r="D58" s="44"/>
      <c r="E58" s="27"/>
      <c r="F58" s="27"/>
      <c r="G58" s="27"/>
      <c r="H58" s="27"/>
      <c r="I58" s="27"/>
      <c r="J58" s="27"/>
      <c r="K58" s="27"/>
      <c r="L58" s="27"/>
      <c r="M58" s="44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</row>
    <row r="59" spans="2:31" x14ac:dyDescent="0.2">
      <c r="B59" s="30"/>
      <c r="C59" s="27"/>
      <c r="D59" s="44"/>
      <c r="E59" s="27"/>
      <c r="F59" s="27"/>
      <c r="G59" s="27"/>
      <c r="H59" s="27"/>
      <c r="I59" s="27"/>
      <c r="J59" s="27"/>
      <c r="K59" s="27"/>
      <c r="L59" s="27"/>
      <c r="M59" s="44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</row>
    <row r="60" spans="2:31" x14ac:dyDescent="0.2">
      <c r="B60" s="30"/>
      <c r="C60" s="27"/>
      <c r="D60" s="44"/>
      <c r="E60" s="27"/>
      <c r="F60" s="27"/>
      <c r="G60" s="27"/>
      <c r="H60" s="27"/>
      <c r="I60" s="27"/>
      <c r="J60" s="27"/>
      <c r="K60" s="27"/>
      <c r="L60" s="27"/>
      <c r="M60" s="44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</row>
    <row r="61" spans="2:31" x14ac:dyDescent="0.2">
      <c r="B61" s="30"/>
      <c r="C61" s="27"/>
      <c r="D61" s="44"/>
      <c r="E61" s="27"/>
      <c r="F61" s="27"/>
      <c r="G61" s="27"/>
      <c r="H61" s="27"/>
      <c r="I61" s="27"/>
      <c r="J61" s="27"/>
      <c r="K61" s="27"/>
      <c r="L61" s="27"/>
      <c r="M61" s="44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2:31" x14ac:dyDescent="0.2">
      <c r="B62" s="30"/>
      <c r="C62" s="27"/>
      <c r="D62" s="44"/>
      <c r="E62" s="27"/>
      <c r="F62" s="27"/>
      <c r="G62" s="27"/>
      <c r="H62" s="27"/>
      <c r="I62" s="27"/>
      <c r="J62" s="27"/>
      <c r="K62" s="27"/>
      <c r="L62" s="27"/>
      <c r="M62" s="44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</row>
    <row r="63" spans="2:31" x14ac:dyDescent="0.2">
      <c r="B63" s="30"/>
      <c r="C63" s="27"/>
      <c r="D63" s="44"/>
      <c r="E63" s="27"/>
      <c r="F63" s="27"/>
      <c r="G63" s="27"/>
      <c r="H63" s="27"/>
      <c r="I63" s="27"/>
      <c r="J63" s="27"/>
      <c r="K63" s="27"/>
      <c r="L63" s="27"/>
      <c r="M63" s="44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</row>
    <row r="64" spans="2:31" x14ac:dyDescent="0.2">
      <c r="B64" s="30"/>
      <c r="C64" s="27"/>
      <c r="D64" s="44"/>
      <c r="E64" s="27"/>
      <c r="F64" s="27"/>
      <c r="G64" s="27"/>
      <c r="H64" s="27"/>
      <c r="I64" s="27"/>
      <c r="J64" s="27"/>
      <c r="K64" s="27"/>
      <c r="L64" s="27"/>
      <c r="M64" s="44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27"/>
    </row>
    <row r="65" spans="2:31" x14ac:dyDescent="0.2">
      <c r="B65" s="30"/>
      <c r="C65" s="27"/>
      <c r="D65" s="44"/>
      <c r="E65" s="27"/>
      <c r="F65" s="27"/>
      <c r="G65" s="27"/>
      <c r="H65" s="27"/>
      <c r="I65" s="27"/>
      <c r="J65" s="27"/>
      <c r="K65" s="27"/>
      <c r="L65" s="27"/>
      <c r="M65" s="44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2:31" x14ac:dyDescent="0.2">
      <c r="B66" s="30"/>
      <c r="C66" s="27"/>
      <c r="D66" s="44"/>
      <c r="E66" s="27"/>
      <c r="F66" s="27"/>
      <c r="G66" s="27"/>
      <c r="H66" s="27"/>
      <c r="I66" s="27"/>
      <c r="J66" s="27"/>
      <c r="K66" s="27"/>
      <c r="L66" s="27"/>
      <c r="M66" s="44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27"/>
    </row>
    <row r="67" spans="2:31" x14ac:dyDescent="0.2">
      <c r="B67" s="30"/>
      <c r="C67" s="27"/>
      <c r="D67" s="44"/>
      <c r="E67" s="27"/>
      <c r="F67" s="27"/>
      <c r="G67" s="27"/>
      <c r="H67" s="27"/>
      <c r="I67" s="27"/>
      <c r="J67" s="27"/>
      <c r="K67" s="27"/>
      <c r="L67" s="27"/>
      <c r="M67" s="44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27"/>
    </row>
    <row r="68" spans="2:31" x14ac:dyDescent="0.2">
      <c r="B68" s="30"/>
      <c r="C68" s="27"/>
      <c r="D68" s="44"/>
      <c r="E68" s="27"/>
      <c r="F68" s="27"/>
      <c r="G68" s="27"/>
      <c r="H68" s="27"/>
      <c r="I68" s="27"/>
      <c r="J68" s="27"/>
      <c r="K68" s="27"/>
      <c r="L68" s="27"/>
      <c r="M68" s="44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</row>
    <row r="69" spans="2:31" x14ac:dyDescent="0.2">
      <c r="B69" s="30"/>
      <c r="C69" s="27"/>
      <c r="D69" s="44"/>
      <c r="E69" s="27"/>
      <c r="F69" s="27"/>
      <c r="G69" s="27"/>
      <c r="H69" s="27"/>
      <c r="I69" s="27"/>
      <c r="J69" s="27"/>
      <c r="K69" s="27"/>
      <c r="L69" s="27"/>
      <c r="M69" s="44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27"/>
    </row>
    <row r="70" spans="2:31" x14ac:dyDescent="0.2">
      <c r="B70" s="30"/>
      <c r="C70" s="27"/>
      <c r="D70" s="44"/>
      <c r="E70" s="27"/>
      <c r="F70" s="27"/>
      <c r="G70" s="27"/>
      <c r="H70" s="27"/>
      <c r="I70" s="27"/>
      <c r="J70" s="27"/>
      <c r="K70" s="27"/>
      <c r="L70" s="27"/>
      <c r="M70" s="44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27"/>
    </row>
    <row r="71" spans="2:31" x14ac:dyDescent="0.2">
      <c r="B71" s="30"/>
      <c r="C71" s="27"/>
      <c r="D71" s="44"/>
      <c r="E71" s="27"/>
      <c r="F71" s="27"/>
      <c r="G71" s="27"/>
      <c r="H71" s="27"/>
      <c r="I71" s="27"/>
      <c r="J71" s="27"/>
      <c r="K71" s="27"/>
      <c r="L71" s="27"/>
      <c r="M71" s="44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</row>
    <row r="72" spans="2:31" x14ac:dyDescent="0.2">
      <c r="B72" s="30"/>
      <c r="C72" s="27"/>
      <c r="D72" s="44"/>
      <c r="E72" s="27"/>
      <c r="F72" s="27"/>
      <c r="G72" s="27"/>
      <c r="H72" s="27"/>
      <c r="I72" s="27"/>
      <c r="J72" s="27"/>
      <c r="K72" s="27"/>
      <c r="L72" s="27"/>
      <c r="M72" s="44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</row>
    <row r="73" spans="2:31" x14ac:dyDescent="0.2">
      <c r="B73" s="30"/>
      <c r="C73" s="27"/>
      <c r="D73" s="44"/>
      <c r="E73" s="27"/>
      <c r="F73" s="27"/>
      <c r="G73" s="27"/>
      <c r="H73" s="27"/>
      <c r="I73" s="27"/>
      <c r="J73" s="27"/>
      <c r="K73" s="27"/>
      <c r="L73" s="27"/>
      <c r="M73" s="44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</row>
    <row r="74" spans="2:31" x14ac:dyDescent="0.2">
      <c r="B74" s="30"/>
      <c r="C74" s="27"/>
      <c r="D74" s="44"/>
      <c r="E74" s="27"/>
      <c r="F74" s="27"/>
      <c r="G74" s="27"/>
      <c r="H74" s="27"/>
      <c r="I74" s="27"/>
      <c r="J74" s="27"/>
      <c r="K74" s="27"/>
      <c r="L74" s="27"/>
      <c r="M74" s="44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</row>
    <row r="75" spans="2:31" x14ac:dyDescent="0.2">
      <c r="B75" s="30"/>
      <c r="C75" s="27"/>
      <c r="D75" s="44"/>
      <c r="E75" s="27"/>
      <c r="F75" s="27"/>
      <c r="G75" s="27"/>
      <c r="H75" s="27"/>
      <c r="I75" s="27"/>
      <c r="J75" s="27"/>
      <c r="K75" s="27"/>
      <c r="L75" s="27"/>
      <c r="M75" s="44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</row>
    <row r="76" spans="2:31" x14ac:dyDescent="0.2">
      <c r="B76" s="30"/>
      <c r="C76" s="27"/>
      <c r="D76" s="44"/>
      <c r="E76" s="27"/>
      <c r="F76" s="27"/>
      <c r="G76" s="27"/>
      <c r="H76" s="27"/>
      <c r="I76" s="27"/>
      <c r="J76" s="27"/>
      <c r="K76" s="27"/>
      <c r="L76" s="27"/>
      <c r="M76" s="44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2:31" x14ac:dyDescent="0.2">
      <c r="B77" s="30"/>
      <c r="C77" s="27"/>
      <c r="D77" s="44"/>
      <c r="E77" s="27"/>
      <c r="F77" s="27"/>
      <c r="G77" s="27"/>
      <c r="H77" s="27"/>
      <c r="I77" s="27"/>
      <c r="J77" s="27"/>
      <c r="K77" s="27"/>
      <c r="L77" s="27"/>
      <c r="M77" s="44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101" spans="2:31" x14ac:dyDescent="0.2">
      <c r="B101" s="30"/>
      <c r="C101" s="27"/>
      <c r="D101" s="44"/>
      <c r="E101" s="27"/>
      <c r="F101" s="27"/>
      <c r="G101" s="27"/>
      <c r="H101" s="27"/>
      <c r="I101" s="27"/>
      <c r="J101" s="27"/>
      <c r="K101" s="27"/>
      <c r="L101" s="27"/>
      <c r="M101" s="44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</row>
    <row r="102" spans="2:31" x14ac:dyDescent="0.2">
      <c r="B102" s="30"/>
      <c r="C102" s="27"/>
      <c r="D102" s="44"/>
      <c r="E102" s="27"/>
      <c r="F102" s="27"/>
      <c r="G102" s="27"/>
      <c r="H102" s="27"/>
      <c r="I102" s="27"/>
      <c r="J102" s="27"/>
      <c r="K102" s="27"/>
      <c r="L102" s="27"/>
      <c r="M102" s="44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2:31" x14ac:dyDescent="0.2">
      <c r="B103" s="30"/>
      <c r="C103" s="27"/>
      <c r="D103" s="44"/>
      <c r="E103" s="27"/>
      <c r="F103" s="27"/>
      <c r="G103" s="27"/>
      <c r="H103" s="27"/>
      <c r="I103" s="27"/>
      <c r="J103" s="27"/>
      <c r="K103" s="27"/>
      <c r="L103" s="27"/>
      <c r="M103" s="44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2:31" x14ac:dyDescent="0.2">
      <c r="B104" s="30"/>
      <c r="C104" s="27"/>
      <c r="D104" s="44"/>
      <c r="E104" s="27"/>
      <c r="F104" s="27"/>
      <c r="G104" s="27"/>
      <c r="H104" s="27"/>
      <c r="I104" s="27"/>
      <c r="J104" s="27"/>
      <c r="K104" s="27"/>
      <c r="L104" s="27"/>
      <c r="M104" s="44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2:31" x14ac:dyDescent="0.2">
      <c r="B105" s="30"/>
      <c r="C105" s="27"/>
      <c r="D105" s="44"/>
      <c r="E105" s="27"/>
      <c r="F105" s="27"/>
      <c r="G105" s="27"/>
      <c r="H105" s="27"/>
      <c r="I105" s="27"/>
      <c r="J105" s="27"/>
      <c r="K105" s="27"/>
      <c r="L105" s="27"/>
      <c r="M105" s="44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27"/>
    </row>
    <row r="106" spans="2:31" x14ac:dyDescent="0.2">
      <c r="B106" s="30"/>
      <c r="C106" s="27"/>
      <c r="D106" s="44"/>
      <c r="E106" s="27"/>
      <c r="F106" s="27"/>
      <c r="G106" s="27"/>
      <c r="H106" s="27"/>
      <c r="I106" s="27"/>
      <c r="J106" s="27"/>
      <c r="K106" s="27"/>
      <c r="L106" s="27"/>
      <c r="M106" s="44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27"/>
    </row>
    <row r="107" spans="2:31" x14ac:dyDescent="0.2">
      <c r="B107" s="30"/>
      <c r="C107" s="27"/>
      <c r="D107" s="44"/>
      <c r="E107" s="27"/>
      <c r="F107" s="27"/>
      <c r="G107" s="27"/>
      <c r="H107" s="27"/>
      <c r="I107" s="27"/>
      <c r="J107" s="27"/>
      <c r="K107" s="27"/>
      <c r="L107" s="27"/>
      <c r="M107" s="44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2:31" x14ac:dyDescent="0.2">
      <c r="B108" s="30"/>
      <c r="C108" s="27"/>
      <c r="D108" s="44"/>
      <c r="E108" s="27"/>
      <c r="F108" s="27"/>
      <c r="G108" s="27"/>
      <c r="H108" s="27"/>
      <c r="I108" s="27"/>
      <c r="J108" s="27"/>
      <c r="K108" s="27"/>
      <c r="L108" s="27"/>
      <c r="M108" s="44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2:31" x14ac:dyDescent="0.2">
      <c r="B109" s="30"/>
      <c r="C109" s="27"/>
      <c r="D109" s="44"/>
      <c r="E109" s="27"/>
      <c r="F109" s="27"/>
      <c r="G109" s="27"/>
      <c r="H109" s="27"/>
      <c r="I109" s="27"/>
      <c r="J109" s="27"/>
      <c r="K109" s="27"/>
      <c r="L109" s="27"/>
      <c r="M109" s="44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2:31" x14ac:dyDescent="0.2">
      <c r="B110" s="30"/>
      <c r="C110" s="27"/>
      <c r="D110" s="44"/>
      <c r="E110" s="27"/>
      <c r="F110" s="27"/>
      <c r="G110" s="27"/>
      <c r="H110" s="27"/>
      <c r="I110" s="27"/>
      <c r="J110" s="27"/>
      <c r="K110" s="27"/>
      <c r="L110" s="27"/>
      <c r="M110" s="44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2:31" x14ac:dyDescent="0.2">
      <c r="B111" s="30"/>
      <c r="C111" s="27"/>
      <c r="D111" s="44"/>
      <c r="E111" s="27"/>
      <c r="F111" s="27"/>
      <c r="G111" s="27"/>
      <c r="H111" s="27"/>
      <c r="I111" s="27"/>
      <c r="J111" s="27"/>
      <c r="K111" s="27"/>
      <c r="L111" s="27"/>
      <c r="M111" s="44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2:31" x14ac:dyDescent="0.2">
      <c r="B112" s="30"/>
      <c r="C112" s="27"/>
      <c r="D112" s="44"/>
      <c r="E112" s="27"/>
      <c r="F112" s="27"/>
      <c r="G112" s="27"/>
      <c r="H112" s="27"/>
      <c r="I112" s="27"/>
      <c r="J112" s="27"/>
      <c r="K112" s="27"/>
      <c r="L112" s="27"/>
      <c r="M112" s="44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2:31" x14ac:dyDescent="0.2">
      <c r="B113" s="30"/>
      <c r="C113" s="27"/>
      <c r="D113" s="44"/>
      <c r="E113" s="27"/>
      <c r="F113" s="27"/>
      <c r="G113" s="27"/>
      <c r="H113" s="27"/>
      <c r="I113" s="27"/>
      <c r="J113" s="27"/>
      <c r="K113" s="27"/>
      <c r="L113" s="27"/>
      <c r="M113" s="44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2:31" x14ac:dyDescent="0.2">
      <c r="B114" s="30"/>
      <c r="C114" s="27"/>
      <c r="D114" s="44"/>
      <c r="E114" s="27"/>
      <c r="F114" s="27"/>
      <c r="G114" s="27"/>
      <c r="H114" s="27"/>
      <c r="I114" s="27"/>
      <c r="J114" s="27"/>
      <c r="K114" s="27"/>
      <c r="L114" s="27"/>
      <c r="M114" s="44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2:31" x14ac:dyDescent="0.2">
      <c r="B115" s="30"/>
      <c r="C115" s="27"/>
      <c r="D115" s="44"/>
      <c r="E115" s="27"/>
      <c r="F115" s="27"/>
      <c r="G115" s="27"/>
      <c r="H115" s="27"/>
      <c r="I115" s="27"/>
      <c r="J115" s="27"/>
      <c r="K115" s="27"/>
      <c r="L115" s="27"/>
      <c r="M115" s="44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2:31" x14ac:dyDescent="0.2">
      <c r="B116" s="30"/>
      <c r="C116" s="27"/>
      <c r="D116" s="44"/>
      <c r="E116" s="27"/>
      <c r="F116" s="27"/>
      <c r="G116" s="27"/>
      <c r="H116" s="27"/>
      <c r="I116" s="27"/>
      <c r="J116" s="27"/>
      <c r="K116" s="27"/>
      <c r="L116" s="27"/>
      <c r="M116" s="44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2:31" x14ac:dyDescent="0.2">
      <c r="B117" s="30"/>
      <c r="C117" s="27"/>
      <c r="D117" s="44"/>
      <c r="E117" s="27"/>
      <c r="F117" s="27"/>
      <c r="G117" s="27"/>
      <c r="H117" s="27"/>
      <c r="I117" s="27"/>
      <c r="J117" s="27"/>
      <c r="K117" s="27"/>
      <c r="L117" s="27"/>
      <c r="M117" s="44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2:31" x14ac:dyDescent="0.2">
      <c r="B118" s="30"/>
      <c r="C118" s="27"/>
      <c r="D118" s="44"/>
      <c r="E118" s="27"/>
      <c r="F118" s="27"/>
      <c r="G118" s="27"/>
      <c r="H118" s="27"/>
      <c r="I118" s="27"/>
      <c r="J118" s="27"/>
      <c r="K118" s="27"/>
      <c r="L118" s="27"/>
      <c r="M118" s="44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2:31" x14ac:dyDescent="0.2">
      <c r="B119" s="30"/>
      <c r="C119" s="27"/>
      <c r="D119" s="44"/>
      <c r="E119" s="27"/>
      <c r="F119" s="27"/>
      <c r="G119" s="27"/>
      <c r="H119" s="27"/>
      <c r="I119" s="27"/>
      <c r="J119" s="27"/>
      <c r="K119" s="27"/>
      <c r="L119" s="27"/>
      <c r="M119" s="44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2:31" x14ac:dyDescent="0.2">
      <c r="B120" s="30"/>
      <c r="C120" s="27"/>
      <c r="D120" s="44"/>
      <c r="E120" s="27"/>
      <c r="F120" s="27"/>
      <c r="G120" s="27"/>
      <c r="H120" s="27"/>
      <c r="I120" s="27"/>
      <c r="J120" s="27"/>
      <c r="K120" s="27"/>
      <c r="L120" s="27"/>
      <c r="M120" s="44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2:31" x14ac:dyDescent="0.2">
      <c r="B121" s="30"/>
      <c r="C121" s="27"/>
      <c r="D121" s="44"/>
      <c r="E121" s="27"/>
      <c r="F121" s="27"/>
      <c r="G121" s="27"/>
      <c r="H121" s="27"/>
      <c r="I121" s="27"/>
      <c r="J121" s="27"/>
      <c r="K121" s="27"/>
      <c r="L121" s="27"/>
      <c r="M121" s="44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</row>
    <row r="122" spans="2:31" x14ac:dyDescent="0.2">
      <c r="B122" s="30"/>
      <c r="C122" s="27"/>
      <c r="D122" s="44"/>
      <c r="E122" s="27"/>
      <c r="F122" s="27"/>
      <c r="G122" s="27"/>
      <c r="H122" s="27"/>
      <c r="I122" s="27"/>
      <c r="J122" s="27"/>
      <c r="K122" s="27"/>
      <c r="L122" s="27"/>
      <c r="M122" s="44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</row>
    <row r="123" spans="2:31" x14ac:dyDescent="0.2">
      <c r="B123" s="30"/>
      <c r="C123" s="27"/>
      <c r="D123" s="44"/>
      <c r="E123" s="27"/>
      <c r="F123" s="27"/>
      <c r="G123" s="27"/>
      <c r="H123" s="27"/>
      <c r="I123" s="27"/>
      <c r="J123" s="27"/>
      <c r="K123" s="27"/>
      <c r="L123" s="27"/>
      <c r="M123" s="44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27"/>
    </row>
    <row r="124" spans="2:31" x14ac:dyDescent="0.2">
      <c r="B124" s="30"/>
      <c r="C124" s="27"/>
      <c r="D124" s="44"/>
      <c r="E124" s="27"/>
      <c r="F124" s="27"/>
      <c r="G124" s="27"/>
      <c r="H124" s="27"/>
      <c r="I124" s="27"/>
      <c r="J124" s="27"/>
      <c r="K124" s="27"/>
      <c r="L124" s="27"/>
      <c r="M124" s="44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</row>
    <row r="125" spans="2:31" x14ac:dyDescent="0.2">
      <c r="B125" s="30"/>
      <c r="C125" s="27"/>
      <c r="D125" s="44"/>
      <c r="E125" s="27"/>
      <c r="F125" s="27"/>
      <c r="G125" s="27"/>
      <c r="H125" s="27"/>
      <c r="I125" s="27"/>
      <c r="J125" s="27"/>
      <c r="K125" s="27"/>
      <c r="L125" s="27"/>
      <c r="M125" s="44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</row>
    <row r="126" spans="2:31" x14ac:dyDescent="0.2">
      <c r="B126" s="30"/>
      <c r="C126" s="27"/>
      <c r="D126" s="44"/>
      <c r="E126" s="27"/>
      <c r="F126" s="27"/>
      <c r="G126" s="27"/>
      <c r="H126" s="27"/>
      <c r="I126" s="27"/>
      <c r="J126" s="27"/>
      <c r="K126" s="27"/>
      <c r="L126" s="27"/>
      <c r="M126" s="44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</row>
    <row r="127" spans="2:31" x14ac:dyDescent="0.2">
      <c r="B127" s="30"/>
      <c r="C127" s="27"/>
      <c r="D127" s="44"/>
      <c r="E127" s="27"/>
      <c r="F127" s="27"/>
      <c r="G127" s="27"/>
      <c r="H127" s="27"/>
      <c r="I127" s="27"/>
      <c r="J127" s="27"/>
      <c r="K127" s="27"/>
      <c r="L127" s="27"/>
      <c r="M127" s="44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</row>
    <row r="128" spans="2:31" x14ac:dyDescent="0.2">
      <c r="B128" s="30"/>
      <c r="C128" s="27"/>
      <c r="D128" s="44"/>
      <c r="E128" s="27"/>
      <c r="F128" s="27"/>
      <c r="G128" s="27"/>
      <c r="H128" s="27"/>
      <c r="I128" s="27"/>
      <c r="J128" s="27"/>
      <c r="K128" s="27"/>
      <c r="L128" s="27"/>
      <c r="M128" s="44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</row>
    <row r="129" spans="2:31" x14ac:dyDescent="0.2">
      <c r="B129" s="30"/>
      <c r="C129" s="27"/>
      <c r="D129" s="44"/>
      <c r="E129" s="27"/>
      <c r="F129" s="27"/>
      <c r="G129" s="27"/>
      <c r="H129" s="27"/>
      <c r="I129" s="27"/>
      <c r="J129" s="27"/>
      <c r="K129" s="27"/>
      <c r="L129" s="27"/>
      <c r="M129" s="44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</row>
    <row r="130" spans="2:31" x14ac:dyDescent="0.2">
      <c r="B130" s="30"/>
      <c r="C130" s="27"/>
      <c r="D130" s="44"/>
      <c r="E130" s="27"/>
      <c r="F130" s="27"/>
      <c r="G130" s="27"/>
      <c r="H130" s="27"/>
      <c r="I130" s="27"/>
      <c r="J130" s="27"/>
      <c r="K130" s="27"/>
      <c r="L130" s="27"/>
      <c r="M130" s="44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</row>
    <row r="131" spans="2:31" x14ac:dyDescent="0.2">
      <c r="B131" s="30"/>
      <c r="C131" s="27"/>
      <c r="D131" s="44"/>
      <c r="E131" s="27"/>
      <c r="F131" s="27"/>
      <c r="G131" s="27"/>
      <c r="H131" s="27"/>
      <c r="I131" s="27"/>
      <c r="J131" s="27"/>
      <c r="K131" s="27"/>
      <c r="L131" s="27"/>
      <c r="M131" s="44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</row>
    <row r="132" spans="2:31" x14ac:dyDescent="0.2">
      <c r="B132" s="30"/>
      <c r="C132" s="27"/>
      <c r="D132" s="44"/>
      <c r="E132" s="27"/>
      <c r="F132" s="27"/>
      <c r="G132" s="27"/>
      <c r="H132" s="27"/>
      <c r="I132" s="27"/>
      <c r="J132" s="27"/>
      <c r="K132" s="27"/>
      <c r="L132" s="27"/>
      <c r="M132" s="44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</row>
    <row r="133" spans="2:31" x14ac:dyDescent="0.2">
      <c r="B133" s="30"/>
      <c r="C133" s="27"/>
      <c r="D133" s="44"/>
      <c r="E133" s="27"/>
      <c r="F133" s="27"/>
      <c r="G133" s="27"/>
      <c r="H133" s="27"/>
      <c r="I133" s="27"/>
      <c r="J133" s="27"/>
      <c r="K133" s="27"/>
      <c r="L133" s="27"/>
      <c r="M133" s="44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</row>
    <row r="134" spans="2:31" x14ac:dyDescent="0.2">
      <c r="B134" s="30"/>
      <c r="C134" s="27"/>
      <c r="D134" s="44"/>
      <c r="E134" s="27"/>
      <c r="F134" s="27"/>
      <c r="G134" s="27"/>
      <c r="H134" s="27"/>
      <c r="I134" s="27"/>
      <c r="J134" s="27"/>
      <c r="K134" s="27"/>
      <c r="L134" s="27"/>
      <c r="M134" s="44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</row>
    <row r="135" spans="2:31" x14ac:dyDescent="0.2">
      <c r="B135" s="30"/>
      <c r="C135" s="27"/>
      <c r="D135" s="44"/>
      <c r="E135" s="27"/>
      <c r="F135" s="27"/>
      <c r="G135" s="27"/>
      <c r="H135" s="27"/>
      <c r="I135" s="27"/>
      <c r="J135" s="27"/>
      <c r="K135" s="27"/>
      <c r="L135" s="27"/>
      <c r="M135" s="44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</row>
    <row r="136" spans="2:31" x14ac:dyDescent="0.2">
      <c r="B136" s="30"/>
      <c r="C136" s="27"/>
      <c r="D136" s="44"/>
      <c r="E136" s="27"/>
      <c r="F136" s="27"/>
      <c r="G136" s="27"/>
      <c r="H136" s="27"/>
      <c r="I136" s="27"/>
      <c r="J136" s="27"/>
      <c r="K136" s="27"/>
      <c r="L136" s="27"/>
      <c r="M136" s="44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</row>
    <row r="137" spans="2:31" x14ac:dyDescent="0.2">
      <c r="B137" s="30"/>
      <c r="C137" s="27"/>
      <c r="D137" s="44"/>
      <c r="E137" s="27"/>
      <c r="F137" s="27"/>
      <c r="G137" s="27"/>
      <c r="H137" s="27"/>
      <c r="I137" s="27"/>
      <c r="J137" s="27"/>
      <c r="K137" s="27"/>
      <c r="L137" s="27"/>
      <c r="M137" s="44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</row>
    <row r="138" spans="2:31" x14ac:dyDescent="0.2">
      <c r="B138" s="30"/>
      <c r="C138" s="27"/>
      <c r="D138" s="44"/>
      <c r="E138" s="27"/>
      <c r="F138" s="27"/>
      <c r="G138" s="27"/>
      <c r="H138" s="27"/>
      <c r="I138" s="27"/>
      <c r="J138" s="27"/>
      <c r="K138" s="27"/>
      <c r="L138" s="27"/>
      <c r="M138" s="44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</row>
    <row r="139" spans="2:31" x14ac:dyDescent="0.2">
      <c r="B139" s="30"/>
      <c r="C139" s="27"/>
      <c r="D139" s="44"/>
      <c r="E139" s="27"/>
      <c r="F139" s="27"/>
      <c r="G139" s="27"/>
      <c r="H139" s="27"/>
      <c r="I139" s="27"/>
      <c r="J139" s="27"/>
      <c r="K139" s="27"/>
      <c r="L139" s="27"/>
      <c r="M139" s="44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</row>
    <row r="140" spans="2:31" x14ac:dyDescent="0.2">
      <c r="B140" s="30"/>
      <c r="C140" s="27"/>
      <c r="D140" s="44"/>
      <c r="E140" s="27"/>
      <c r="F140" s="27"/>
      <c r="G140" s="27"/>
      <c r="H140" s="27"/>
      <c r="I140" s="27"/>
      <c r="J140" s="27"/>
      <c r="K140" s="27"/>
      <c r="L140" s="27"/>
      <c r="M140" s="44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</row>
    <row r="141" spans="2:31" x14ac:dyDescent="0.2">
      <c r="B141" s="30"/>
      <c r="C141" s="27"/>
      <c r="D141" s="44"/>
      <c r="E141" s="27"/>
      <c r="F141" s="27"/>
      <c r="G141" s="27"/>
      <c r="H141" s="27"/>
      <c r="I141" s="27"/>
      <c r="J141" s="27"/>
      <c r="K141" s="27"/>
      <c r="L141" s="27"/>
      <c r="M141" s="44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</row>
    <row r="142" spans="2:31" x14ac:dyDescent="0.2">
      <c r="B142" s="30"/>
      <c r="C142" s="27"/>
      <c r="D142" s="44"/>
      <c r="E142" s="27"/>
      <c r="F142" s="27"/>
      <c r="G142" s="27"/>
      <c r="H142" s="27"/>
      <c r="I142" s="27"/>
      <c r="J142" s="27"/>
      <c r="K142" s="27"/>
      <c r="L142" s="27"/>
      <c r="M142" s="44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</row>
    <row r="143" spans="2:31" x14ac:dyDescent="0.2">
      <c r="B143" s="30"/>
      <c r="C143" s="27"/>
      <c r="D143" s="44"/>
      <c r="E143" s="27"/>
      <c r="F143" s="27"/>
      <c r="G143" s="27"/>
      <c r="H143" s="27"/>
      <c r="I143" s="27"/>
      <c r="J143" s="27"/>
      <c r="K143" s="27"/>
      <c r="L143" s="27"/>
      <c r="M143" s="44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</row>
    <row r="144" spans="2:31" x14ac:dyDescent="0.2">
      <c r="B144" s="30"/>
      <c r="C144" s="27"/>
      <c r="D144" s="44"/>
      <c r="E144" s="27"/>
      <c r="F144" s="27"/>
      <c r="G144" s="27"/>
      <c r="H144" s="27"/>
      <c r="I144" s="27"/>
      <c r="J144" s="27"/>
      <c r="K144" s="27"/>
      <c r="L144" s="27"/>
      <c r="M144" s="44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</row>
    <row r="145" spans="2:31" x14ac:dyDescent="0.2">
      <c r="B145" s="30"/>
      <c r="C145" s="27"/>
      <c r="D145" s="44"/>
      <c r="E145" s="27"/>
      <c r="F145" s="27"/>
      <c r="G145" s="27"/>
      <c r="H145" s="27"/>
      <c r="I145" s="27"/>
      <c r="J145" s="27"/>
      <c r="K145" s="27"/>
      <c r="L145" s="27"/>
      <c r="M145" s="44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</row>
    <row r="146" spans="2:31" x14ac:dyDescent="0.2">
      <c r="B146" s="30"/>
      <c r="C146" s="27"/>
      <c r="D146" s="44"/>
      <c r="E146" s="27"/>
      <c r="F146" s="27"/>
      <c r="G146" s="27"/>
      <c r="H146" s="27"/>
      <c r="I146" s="27"/>
      <c r="J146" s="27"/>
      <c r="K146" s="27"/>
      <c r="L146" s="27"/>
      <c r="M146" s="44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</row>
    <row r="147" spans="2:31" x14ac:dyDescent="0.2">
      <c r="B147" s="30"/>
      <c r="C147" s="27"/>
      <c r="D147" s="44"/>
      <c r="E147" s="27"/>
      <c r="F147" s="27"/>
      <c r="G147" s="27"/>
      <c r="H147" s="27"/>
      <c r="I147" s="27"/>
      <c r="J147" s="27"/>
      <c r="K147" s="27"/>
      <c r="L147" s="27"/>
      <c r="M147" s="44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</row>
    <row r="148" spans="2:31" x14ac:dyDescent="0.2">
      <c r="B148" s="30"/>
      <c r="C148" s="27"/>
      <c r="D148" s="44"/>
      <c r="E148" s="27"/>
      <c r="F148" s="27"/>
      <c r="G148" s="27"/>
      <c r="H148" s="27"/>
      <c r="I148" s="27"/>
      <c r="J148" s="27"/>
      <c r="K148" s="27"/>
      <c r="L148" s="27"/>
      <c r="M148" s="44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</row>
    <row r="149" spans="2:31" x14ac:dyDescent="0.2">
      <c r="B149" s="30"/>
      <c r="C149" s="27"/>
      <c r="D149" s="44"/>
      <c r="E149" s="27"/>
      <c r="F149" s="27"/>
      <c r="G149" s="27"/>
      <c r="H149" s="27"/>
      <c r="I149" s="27"/>
      <c r="J149" s="27"/>
      <c r="K149" s="27"/>
      <c r="L149" s="27"/>
      <c r="M149" s="44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</row>
    <row r="150" spans="2:31" x14ac:dyDescent="0.2">
      <c r="B150" s="30"/>
      <c r="C150" s="27"/>
      <c r="D150" s="44"/>
      <c r="E150" s="27"/>
      <c r="F150" s="27"/>
      <c r="G150" s="27"/>
      <c r="H150" s="27"/>
      <c r="I150" s="27"/>
      <c r="J150" s="27"/>
      <c r="K150" s="27"/>
      <c r="L150" s="27"/>
      <c r="M150" s="44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</row>
    <row r="151" spans="2:31" x14ac:dyDescent="0.2">
      <c r="B151" s="30"/>
      <c r="C151" s="27"/>
      <c r="D151" s="44"/>
      <c r="E151" s="27"/>
      <c r="F151" s="27"/>
      <c r="G151" s="27"/>
      <c r="H151" s="27"/>
      <c r="I151" s="27"/>
      <c r="J151" s="27"/>
      <c r="K151" s="27"/>
      <c r="L151" s="27"/>
      <c r="M151" s="44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27"/>
    </row>
    <row r="152" spans="2:31" x14ac:dyDescent="0.2">
      <c r="B152" s="30"/>
      <c r="C152" s="27"/>
      <c r="D152" s="44"/>
      <c r="E152" s="27"/>
      <c r="F152" s="27"/>
      <c r="G152" s="27"/>
      <c r="H152" s="27"/>
      <c r="I152" s="27"/>
      <c r="J152" s="27"/>
      <c r="K152" s="27"/>
      <c r="L152" s="27"/>
      <c r="M152" s="44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</row>
    <row r="153" spans="2:31" x14ac:dyDescent="0.2">
      <c r="B153" s="30"/>
      <c r="C153" s="27"/>
      <c r="D153" s="44"/>
      <c r="E153" s="27"/>
      <c r="F153" s="27"/>
      <c r="G153" s="27"/>
      <c r="H153" s="27"/>
      <c r="I153" s="27"/>
      <c r="J153" s="27"/>
      <c r="K153" s="27"/>
      <c r="L153" s="27"/>
      <c r="M153" s="44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</row>
    <row r="154" spans="2:31" x14ac:dyDescent="0.2">
      <c r="B154" s="30"/>
      <c r="C154" s="27"/>
      <c r="D154" s="44"/>
      <c r="E154" s="27"/>
      <c r="F154" s="27"/>
      <c r="G154" s="27"/>
      <c r="H154" s="27"/>
      <c r="I154" s="27"/>
      <c r="J154" s="27"/>
      <c r="K154" s="27"/>
      <c r="L154" s="27"/>
      <c r="M154" s="44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</row>
    <row r="155" spans="2:31" x14ac:dyDescent="0.2">
      <c r="B155" s="30"/>
      <c r="C155" s="27"/>
      <c r="D155" s="44"/>
      <c r="E155" s="27"/>
      <c r="F155" s="27"/>
      <c r="G155" s="27"/>
      <c r="H155" s="27"/>
      <c r="I155" s="27"/>
      <c r="J155" s="27"/>
      <c r="K155" s="27"/>
      <c r="L155" s="27"/>
      <c r="M155" s="44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27"/>
    </row>
    <row r="156" spans="2:31" x14ac:dyDescent="0.2">
      <c r="B156" s="30"/>
      <c r="C156" s="27"/>
      <c r="D156" s="44"/>
      <c r="E156" s="27"/>
      <c r="F156" s="27"/>
      <c r="G156" s="27"/>
      <c r="H156" s="27"/>
      <c r="I156" s="27"/>
      <c r="J156" s="27"/>
      <c r="K156" s="27"/>
      <c r="L156" s="27"/>
      <c r="M156" s="44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</row>
    <row r="157" spans="2:31" x14ac:dyDescent="0.2">
      <c r="B157" s="30"/>
      <c r="C157" s="27"/>
      <c r="D157" s="44"/>
      <c r="E157" s="27"/>
      <c r="F157" s="27"/>
      <c r="G157" s="27"/>
      <c r="H157" s="27"/>
      <c r="I157" s="27"/>
      <c r="J157" s="27"/>
      <c r="K157" s="27"/>
      <c r="L157" s="27"/>
      <c r="M157" s="44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</row>
    <row r="158" spans="2:31" x14ac:dyDescent="0.2">
      <c r="B158" s="30"/>
      <c r="C158" s="27"/>
      <c r="D158" s="44"/>
      <c r="E158" s="27"/>
      <c r="F158" s="27"/>
      <c r="G158" s="27"/>
      <c r="H158" s="27"/>
      <c r="I158" s="27"/>
      <c r="J158" s="27"/>
      <c r="K158" s="27"/>
      <c r="L158" s="27"/>
      <c r="M158" s="44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</row>
    <row r="159" spans="2:31" x14ac:dyDescent="0.2">
      <c r="B159" s="30"/>
      <c r="C159" s="27"/>
      <c r="D159" s="44"/>
      <c r="E159" s="27"/>
      <c r="F159" s="27"/>
      <c r="G159" s="27"/>
      <c r="H159" s="27"/>
      <c r="I159" s="27"/>
      <c r="J159" s="27"/>
      <c r="K159" s="27"/>
      <c r="L159" s="27"/>
      <c r="M159" s="44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</row>
    <row r="160" spans="2:31" x14ac:dyDescent="0.2">
      <c r="B160" s="30"/>
      <c r="C160" s="27"/>
      <c r="D160" s="44"/>
      <c r="E160" s="27"/>
      <c r="F160" s="27"/>
      <c r="G160" s="27"/>
      <c r="H160" s="27"/>
      <c r="I160" s="27"/>
      <c r="J160" s="27"/>
      <c r="K160" s="27"/>
      <c r="L160" s="27"/>
      <c r="M160" s="44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</row>
    <row r="161" spans="2:31" x14ac:dyDescent="0.2">
      <c r="B161" s="30"/>
      <c r="C161" s="27"/>
      <c r="D161" s="44"/>
      <c r="E161" s="27"/>
      <c r="F161" s="27"/>
      <c r="G161" s="27"/>
      <c r="H161" s="27"/>
      <c r="I161" s="27"/>
      <c r="J161" s="27"/>
      <c r="K161" s="27"/>
      <c r="L161" s="27"/>
      <c r="M161" s="44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</row>
    <row r="162" spans="2:31" x14ac:dyDescent="0.2">
      <c r="B162" s="30"/>
      <c r="C162" s="27"/>
      <c r="D162" s="44"/>
      <c r="E162" s="27"/>
      <c r="F162" s="27"/>
      <c r="G162" s="27"/>
      <c r="H162" s="27"/>
      <c r="I162" s="27"/>
      <c r="J162" s="27"/>
      <c r="K162" s="27"/>
      <c r="L162" s="27"/>
      <c r="M162" s="44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</row>
    <row r="163" spans="2:31" x14ac:dyDescent="0.2">
      <c r="B163" s="30"/>
      <c r="C163" s="27"/>
      <c r="D163" s="44"/>
      <c r="E163" s="27"/>
      <c r="F163" s="27"/>
      <c r="G163" s="27"/>
      <c r="H163" s="27"/>
      <c r="I163" s="27"/>
      <c r="J163" s="27"/>
      <c r="K163" s="27"/>
      <c r="L163" s="27"/>
      <c r="M163" s="44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</row>
    <row r="164" spans="2:31" x14ac:dyDescent="0.2">
      <c r="B164" s="30"/>
      <c r="C164" s="27"/>
      <c r="D164" s="44"/>
      <c r="E164" s="27"/>
      <c r="F164" s="27"/>
      <c r="G164" s="27"/>
      <c r="H164" s="27"/>
      <c r="I164" s="27"/>
      <c r="J164" s="27"/>
      <c r="K164" s="27"/>
      <c r="L164" s="27"/>
      <c r="M164" s="44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</row>
    <row r="165" spans="2:31" x14ac:dyDescent="0.2">
      <c r="B165" s="30"/>
      <c r="C165" s="27"/>
      <c r="D165" s="44"/>
      <c r="E165" s="27"/>
      <c r="F165" s="27"/>
      <c r="G165" s="27"/>
      <c r="H165" s="27"/>
      <c r="I165" s="27"/>
      <c r="J165" s="27"/>
      <c r="K165" s="27"/>
      <c r="L165" s="27"/>
      <c r="M165" s="44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</row>
    <row r="166" spans="2:31" x14ac:dyDescent="0.2">
      <c r="B166" s="30"/>
      <c r="C166" s="27"/>
      <c r="D166" s="44"/>
      <c r="E166" s="27"/>
      <c r="F166" s="27"/>
      <c r="G166" s="27"/>
      <c r="H166" s="27"/>
      <c r="I166" s="27"/>
      <c r="J166" s="27"/>
      <c r="K166" s="27"/>
      <c r="L166" s="27"/>
      <c r="M166" s="44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</row>
    <row r="167" spans="2:31" x14ac:dyDescent="0.2">
      <c r="B167" s="30"/>
      <c r="C167" s="27"/>
      <c r="D167" s="44"/>
      <c r="E167" s="27"/>
      <c r="F167" s="27"/>
      <c r="G167" s="27"/>
      <c r="H167" s="27"/>
      <c r="I167" s="27"/>
      <c r="J167" s="27"/>
      <c r="K167" s="27"/>
      <c r="L167" s="27"/>
      <c r="M167" s="44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</row>
    <row r="168" spans="2:31" x14ac:dyDescent="0.2">
      <c r="B168" s="30"/>
      <c r="C168" s="27"/>
      <c r="D168" s="44"/>
      <c r="E168" s="27"/>
      <c r="F168" s="27"/>
      <c r="G168" s="27"/>
      <c r="H168" s="27"/>
      <c r="I168" s="27"/>
      <c r="J168" s="27"/>
      <c r="K168" s="27"/>
      <c r="L168" s="27"/>
      <c r="M168" s="44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</row>
    <row r="169" spans="2:31" x14ac:dyDescent="0.2">
      <c r="B169" s="30"/>
      <c r="C169" s="27"/>
      <c r="D169" s="44"/>
      <c r="E169" s="27"/>
      <c r="F169" s="27"/>
      <c r="G169" s="27"/>
      <c r="H169" s="27"/>
      <c r="I169" s="27"/>
      <c r="J169" s="27"/>
      <c r="K169" s="27"/>
      <c r="L169" s="27"/>
      <c r="M169" s="44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</row>
    <row r="170" spans="2:31" x14ac:dyDescent="0.2">
      <c r="B170" s="30"/>
      <c r="C170" s="27"/>
      <c r="D170" s="44"/>
      <c r="E170" s="27"/>
      <c r="F170" s="27"/>
      <c r="G170" s="27"/>
      <c r="H170" s="27"/>
      <c r="I170" s="27"/>
      <c r="J170" s="27"/>
      <c r="K170" s="27"/>
      <c r="L170" s="27"/>
      <c r="M170" s="44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27"/>
    </row>
    <row r="171" spans="2:31" x14ac:dyDescent="0.2">
      <c r="B171" s="30"/>
      <c r="C171" s="27"/>
      <c r="D171" s="44"/>
      <c r="E171" s="27"/>
      <c r="F171" s="27"/>
      <c r="G171" s="27"/>
      <c r="H171" s="27"/>
      <c r="I171" s="27"/>
      <c r="J171" s="27"/>
      <c r="K171" s="27"/>
      <c r="L171" s="27"/>
      <c r="M171" s="44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</row>
    <row r="172" spans="2:31" x14ac:dyDescent="0.2">
      <c r="B172" s="30"/>
      <c r="C172" s="27"/>
      <c r="D172" s="44"/>
      <c r="E172" s="27"/>
      <c r="F172" s="27"/>
      <c r="G172" s="27"/>
      <c r="H172" s="27"/>
      <c r="I172" s="27"/>
      <c r="J172" s="27"/>
      <c r="K172" s="27"/>
      <c r="L172" s="27"/>
      <c r="M172" s="44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</row>
    <row r="173" spans="2:31" x14ac:dyDescent="0.2">
      <c r="B173" s="30"/>
      <c r="C173" s="27"/>
      <c r="D173" s="44"/>
      <c r="E173" s="27"/>
      <c r="F173" s="27"/>
      <c r="G173" s="27"/>
      <c r="H173" s="27"/>
      <c r="I173" s="27"/>
      <c r="J173" s="27"/>
      <c r="K173" s="27"/>
      <c r="L173" s="27"/>
      <c r="M173" s="44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27"/>
    </row>
    <row r="174" spans="2:31" x14ac:dyDescent="0.2">
      <c r="B174" s="30"/>
      <c r="C174" s="27"/>
      <c r="D174" s="44"/>
      <c r="E174" s="27"/>
      <c r="F174" s="27"/>
      <c r="G174" s="27"/>
      <c r="H174" s="27"/>
      <c r="I174" s="27"/>
      <c r="J174" s="27"/>
      <c r="K174" s="27"/>
      <c r="L174" s="27"/>
      <c r="M174" s="44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27"/>
    </row>
    <row r="175" spans="2:31" x14ac:dyDescent="0.2">
      <c r="B175" s="30"/>
      <c r="C175" s="27"/>
      <c r="D175" s="44"/>
      <c r="E175" s="27"/>
      <c r="F175" s="27"/>
      <c r="G175" s="27"/>
      <c r="H175" s="27"/>
      <c r="I175" s="27"/>
      <c r="J175" s="27"/>
      <c r="K175" s="27"/>
      <c r="L175" s="27"/>
      <c r="M175" s="44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27"/>
    </row>
    <row r="176" spans="2:31" x14ac:dyDescent="0.2">
      <c r="B176" s="30"/>
      <c r="C176" s="27"/>
      <c r="D176" s="44"/>
      <c r="E176" s="27"/>
      <c r="F176" s="27"/>
      <c r="G176" s="27"/>
      <c r="H176" s="27"/>
      <c r="I176" s="27"/>
      <c r="J176" s="27"/>
      <c r="K176" s="27"/>
      <c r="L176" s="27"/>
      <c r="M176" s="44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27"/>
    </row>
    <row r="177" spans="2:31" x14ac:dyDescent="0.2">
      <c r="B177" s="30"/>
      <c r="C177" s="27"/>
      <c r="D177" s="44"/>
      <c r="E177" s="27"/>
      <c r="F177" s="27"/>
      <c r="G177" s="27"/>
      <c r="H177" s="27"/>
      <c r="I177" s="27"/>
      <c r="J177" s="27"/>
      <c r="K177" s="27"/>
      <c r="L177" s="27"/>
      <c r="M177" s="44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27"/>
    </row>
    <row r="178" spans="2:31" x14ac:dyDescent="0.2">
      <c r="B178" s="30"/>
      <c r="C178" s="27"/>
      <c r="D178" s="44"/>
      <c r="E178" s="27"/>
      <c r="F178" s="27"/>
      <c r="G178" s="27"/>
      <c r="H178" s="27"/>
      <c r="I178" s="27"/>
      <c r="J178" s="27"/>
      <c r="K178" s="27"/>
      <c r="L178" s="27"/>
      <c r="M178" s="44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27"/>
    </row>
    <row r="179" spans="2:31" x14ac:dyDescent="0.2">
      <c r="B179" s="30"/>
      <c r="C179" s="27"/>
      <c r="D179" s="44"/>
      <c r="E179" s="27"/>
      <c r="F179" s="27"/>
      <c r="G179" s="27"/>
      <c r="H179" s="27"/>
      <c r="I179" s="27"/>
      <c r="J179" s="27"/>
      <c r="K179" s="27"/>
      <c r="L179" s="27"/>
      <c r="M179" s="44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27"/>
    </row>
    <row r="180" spans="2:31" x14ac:dyDescent="0.2">
      <c r="B180" s="30"/>
      <c r="C180" s="27"/>
      <c r="D180" s="44"/>
      <c r="E180" s="27"/>
      <c r="F180" s="27"/>
      <c r="G180" s="27"/>
      <c r="H180" s="27"/>
      <c r="I180" s="27"/>
      <c r="J180" s="27"/>
      <c r="K180" s="27"/>
      <c r="L180" s="27"/>
      <c r="M180" s="44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27"/>
    </row>
    <row r="181" spans="2:31" x14ac:dyDescent="0.2">
      <c r="B181" s="30"/>
      <c r="C181" s="27"/>
      <c r="D181" s="44"/>
      <c r="E181" s="27"/>
      <c r="F181" s="27"/>
      <c r="G181" s="27"/>
      <c r="H181" s="27"/>
      <c r="I181" s="27"/>
      <c r="J181" s="27"/>
      <c r="K181" s="27"/>
      <c r="L181" s="27"/>
      <c r="M181" s="44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27"/>
    </row>
    <row r="182" spans="2:31" x14ac:dyDescent="0.2">
      <c r="B182" s="30"/>
      <c r="C182" s="27"/>
      <c r="D182" s="44"/>
      <c r="E182" s="27"/>
      <c r="F182" s="27"/>
      <c r="G182" s="27"/>
      <c r="H182" s="27"/>
      <c r="I182" s="27"/>
      <c r="J182" s="27"/>
      <c r="K182" s="27"/>
      <c r="L182" s="27"/>
      <c r="M182" s="44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27"/>
    </row>
    <row r="183" spans="2:31" x14ac:dyDescent="0.2">
      <c r="B183" s="30"/>
      <c r="C183" s="27"/>
      <c r="D183" s="44"/>
      <c r="E183" s="27"/>
      <c r="F183" s="27"/>
      <c r="G183" s="27"/>
      <c r="H183" s="27"/>
      <c r="I183" s="27"/>
      <c r="J183" s="27"/>
      <c r="K183" s="27"/>
      <c r="L183" s="27"/>
      <c r="M183" s="44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27"/>
    </row>
    <row r="184" spans="2:31" x14ac:dyDescent="0.2">
      <c r="B184" s="30"/>
      <c r="C184" s="27"/>
      <c r="D184" s="44"/>
      <c r="E184" s="27"/>
      <c r="F184" s="27"/>
      <c r="G184" s="27"/>
      <c r="H184" s="27"/>
      <c r="I184" s="27"/>
      <c r="J184" s="27"/>
      <c r="K184" s="27"/>
      <c r="L184" s="27"/>
      <c r="M184" s="44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27"/>
    </row>
    <row r="185" spans="2:31" x14ac:dyDescent="0.2">
      <c r="B185" s="30"/>
      <c r="C185" s="27"/>
      <c r="D185" s="44"/>
      <c r="E185" s="27"/>
      <c r="F185" s="27"/>
      <c r="G185" s="27"/>
      <c r="H185" s="27"/>
      <c r="I185" s="27"/>
      <c r="J185" s="27"/>
      <c r="K185" s="27"/>
      <c r="L185" s="27"/>
      <c r="M185" s="44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</row>
    <row r="186" spans="2:31" x14ac:dyDescent="0.2">
      <c r="B186" s="30"/>
      <c r="C186" s="27"/>
      <c r="D186" s="44"/>
      <c r="E186" s="27"/>
      <c r="F186" s="27"/>
      <c r="G186" s="27"/>
      <c r="H186" s="27"/>
      <c r="I186" s="27"/>
      <c r="J186" s="27"/>
      <c r="K186" s="27"/>
      <c r="L186" s="27"/>
      <c r="M186" s="44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27"/>
    </row>
    <row r="187" spans="2:31" x14ac:dyDescent="0.2">
      <c r="B187" s="30"/>
      <c r="C187" s="27"/>
      <c r="D187" s="44"/>
      <c r="E187" s="27"/>
      <c r="F187" s="27"/>
      <c r="G187" s="27"/>
      <c r="H187" s="27"/>
      <c r="I187" s="27"/>
      <c r="J187" s="27"/>
      <c r="K187" s="27"/>
      <c r="L187" s="27"/>
      <c r="M187" s="44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27"/>
    </row>
    <row r="188" spans="2:31" x14ac:dyDescent="0.2">
      <c r="B188" s="30"/>
      <c r="C188" s="27"/>
      <c r="D188" s="44"/>
      <c r="E188" s="27"/>
      <c r="F188" s="27"/>
      <c r="G188" s="27"/>
      <c r="H188" s="27"/>
      <c r="I188" s="27"/>
      <c r="J188" s="27"/>
      <c r="K188" s="27"/>
      <c r="L188" s="27"/>
      <c r="M188" s="44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27"/>
    </row>
    <row r="189" spans="2:31" x14ac:dyDescent="0.2">
      <c r="B189" s="30"/>
      <c r="C189" s="27"/>
      <c r="D189" s="44"/>
      <c r="E189" s="27"/>
      <c r="F189" s="27"/>
      <c r="G189" s="27"/>
      <c r="H189" s="27"/>
      <c r="I189" s="27"/>
      <c r="J189" s="27"/>
      <c r="K189" s="27"/>
      <c r="L189" s="27"/>
      <c r="M189" s="44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27"/>
    </row>
    <row r="190" spans="2:31" x14ac:dyDescent="0.2">
      <c r="B190" s="30"/>
      <c r="C190" s="27"/>
      <c r="D190" s="44"/>
      <c r="E190" s="27"/>
      <c r="F190" s="27"/>
      <c r="G190" s="27"/>
      <c r="H190" s="27"/>
      <c r="I190" s="27"/>
      <c r="J190" s="27"/>
      <c r="K190" s="27"/>
      <c r="L190" s="27"/>
      <c r="M190" s="44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27"/>
    </row>
    <row r="191" spans="2:31" x14ac:dyDescent="0.2">
      <c r="B191" s="30"/>
      <c r="C191" s="27"/>
      <c r="D191" s="44"/>
      <c r="E191" s="27"/>
      <c r="F191" s="27"/>
      <c r="G191" s="27"/>
      <c r="H191" s="27"/>
      <c r="I191" s="27"/>
      <c r="J191" s="27"/>
      <c r="K191" s="27"/>
      <c r="L191" s="27"/>
      <c r="M191" s="44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27"/>
    </row>
    <row r="192" spans="2:31" x14ac:dyDescent="0.2">
      <c r="B192" s="30"/>
      <c r="C192" s="27"/>
      <c r="D192" s="44"/>
      <c r="E192" s="27"/>
      <c r="F192" s="27"/>
      <c r="G192" s="27"/>
      <c r="H192" s="27"/>
      <c r="I192" s="27"/>
      <c r="J192" s="27"/>
      <c r="K192" s="27"/>
      <c r="L192" s="27"/>
      <c r="M192" s="44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</row>
    <row r="193" spans="2:31" x14ac:dyDescent="0.2">
      <c r="B193" s="30"/>
      <c r="C193" s="27"/>
      <c r="D193" s="44"/>
      <c r="E193" s="27"/>
      <c r="F193" s="27"/>
      <c r="G193" s="27"/>
      <c r="H193" s="27"/>
      <c r="I193" s="27"/>
      <c r="J193" s="27"/>
      <c r="K193" s="27"/>
      <c r="L193" s="27"/>
      <c r="M193" s="44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27"/>
    </row>
    <row r="194" spans="2:31" x14ac:dyDescent="0.2">
      <c r="B194" s="30"/>
      <c r="C194" s="27"/>
      <c r="D194" s="44"/>
      <c r="E194" s="27"/>
      <c r="F194" s="27"/>
      <c r="G194" s="27"/>
      <c r="H194" s="27"/>
      <c r="I194" s="27"/>
      <c r="J194" s="27"/>
      <c r="K194" s="27"/>
      <c r="L194" s="27"/>
      <c r="M194" s="44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27"/>
    </row>
    <row r="195" spans="2:31" x14ac:dyDescent="0.2">
      <c r="B195" s="30"/>
      <c r="C195" s="27"/>
      <c r="D195" s="44"/>
      <c r="E195" s="27"/>
      <c r="F195" s="27"/>
      <c r="G195" s="27"/>
      <c r="H195" s="27"/>
      <c r="I195" s="27"/>
      <c r="J195" s="27"/>
      <c r="K195" s="27"/>
      <c r="L195" s="27"/>
      <c r="M195" s="44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27"/>
    </row>
    <row r="196" spans="2:31" x14ac:dyDescent="0.2">
      <c r="B196" s="30"/>
      <c r="C196" s="27"/>
      <c r="D196" s="44"/>
      <c r="E196" s="27"/>
      <c r="F196" s="27"/>
      <c r="G196" s="27"/>
      <c r="H196" s="27"/>
      <c r="I196" s="27"/>
      <c r="J196" s="27"/>
      <c r="K196" s="27"/>
      <c r="L196" s="27"/>
      <c r="M196" s="44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27"/>
    </row>
    <row r="197" spans="2:31" x14ac:dyDescent="0.2">
      <c r="B197" s="30"/>
      <c r="C197" s="27"/>
      <c r="D197" s="44"/>
      <c r="E197" s="27"/>
      <c r="F197" s="27"/>
      <c r="G197" s="27"/>
      <c r="H197" s="27"/>
      <c r="I197" s="27"/>
      <c r="J197" s="27"/>
      <c r="K197" s="27"/>
      <c r="L197" s="27"/>
      <c r="M197" s="44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27"/>
    </row>
    <row r="198" spans="2:31" x14ac:dyDescent="0.2">
      <c r="B198" s="30"/>
      <c r="C198" s="27"/>
      <c r="D198" s="44"/>
      <c r="E198" s="27"/>
      <c r="F198" s="27"/>
      <c r="G198" s="27"/>
      <c r="H198" s="27"/>
      <c r="I198" s="27"/>
      <c r="J198" s="27"/>
      <c r="K198" s="27"/>
      <c r="L198" s="27"/>
      <c r="M198" s="44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27"/>
    </row>
    <row r="199" spans="2:31" x14ac:dyDescent="0.2">
      <c r="B199" s="30"/>
      <c r="C199" s="27"/>
      <c r="D199" s="44"/>
      <c r="E199" s="27"/>
      <c r="F199" s="27"/>
      <c r="G199" s="27"/>
      <c r="H199" s="27"/>
      <c r="I199" s="27"/>
      <c r="J199" s="27"/>
      <c r="K199" s="27"/>
      <c r="L199" s="27"/>
      <c r="M199" s="44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27"/>
    </row>
    <row r="200" spans="2:31" x14ac:dyDescent="0.2">
      <c r="B200" s="30"/>
      <c r="C200" s="27"/>
      <c r="D200" s="44"/>
      <c r="E200" s="27"/>
      <c r="F200" s="27"/>
      <c r="G200" s="27"/>
      <c r="H200" s="27"/>
      <c r="I200" s="27"/>
      <c r="J200" s="27"/>
      <c r="K200" s="27"/>
      <c r="L200" s="27"/>
      <c r="M200" s="44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27"/>
    </row>
    <row r="201" spans="2:31" x14ac:dyDescent="0.2">
      <c r="B201" s="30"/>
      <c r="C201" s="27"/>
      <c r="D201" s="44"/>
      <c r="E201" s="27"/>
      <c r="F201" s="27"/>
      <c r="G201" s="27"/>
      <c r="H201" s="27"/>
      <c r="I201" s="27"/>
      <c r="J201" s="27"/>
      <c r="K201" s="27"/>
      <c r="L201" s="27"/>
      <c r="M201" s="44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</row>
    <row r="202" spans="2:31" x14ac:dyDescent="0.2">
      <c r="B202" s="30"/>
      <c r="C202" s="27"/>
      <c r="D202" s="44"/>
      <c r="E202" s="27"/>
      <c r="F202" s="27"/>
      <c r="G202" s="27"/>
      <c r="H202" s="27"/>
      <c r="I202" s="27"/>
      <c r="J202" s="27"/>
      <c r="K202" s="27"/>
      <c r="L202" s="27"/>
      <c r="M202" s="44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</row>
    <row r="203" spans="2:31" x14ac:dyDescent="0.2">
      <c r="B203" s="30"/>
      <c r="C203" s="27"/>
      <c r="D203" s="44"/>
      <c r="E203" s="27"/>
      <c r="F203" s="27"/>
      <c r="G203" s="27"/>
      <c r="H203" s="27"/>
      <c r="I203" s="27"/>
      <c r="J203" s="27"/>
      <c r="K203" s="27"/>
      <c r="L203" s="27"/>
      <c r="M203" s="44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27"/>
    </row>
    <row r="204" spans="2:31" x14ac:dyDescent="0.2">
      <c r="B204" s="30"/>
      <c r="C204" s="27"/>
      <c r="D204" s="44"/>
      <c r="E204" s="27"/>
      <c r="F204" s="27"/>
      <c r="G204" s="27"/>
      <c r="H204" s="27"/>
      <c r="I204" s="27"/>
      <c r="J204" s="27"/>
      <c r="K204" s="27"/>
      <c r="L204" s="27"/>
      <c r="M204" s="44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27"/>
    </row>
    <row r="205" spans="2:31" x14ac:dyDescent="0.2">
      <c r="B205" s="30"/>
      <c r="C205" s="27"/>
      <c r="D205" s="44"/>
      <c r="E205" s="27"/>
      <c r="F205" s="27"/>
      <c r="G205" s="27"/>
      <c r="H205" s="27"/>
      <c r="I205" s="27"/>
      <c r="J205" s="27"/>
      <c r="K205" s="27"/>
      <c r="L205" s="27"/>
      <c r="M205" s="44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27"/>
    </row>
    <row r="206" spans="2:31" x14ac:dyDescent="0.2">
      <c r="B206" s="30"/>
      <c r="C206" s="27"/>
      <c r="D206" s="44"/>
      <c r="E206" s="27"/>
      <c r="F206" s="27"/>
      <c r="G206" s="27"/>
      <c r="H206" s="27"/>
      <c r="I206" s="27"/>
      <c r="J206" s="27"/>
      <c r="K206" s="27"/>
      <c r="L206" s="27"/>
      <c r="M206" s="44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</row>
    <row r="207" spans="2:31" x14ac:dyDescent="0.2">
      <c r="B207" s="30"/>
      <c r="C207" s="27"/>
      <c r="D207" s="44"/>
      <c r="E207" s="27"/>
      <c r="F207" s="27"/>
      <c r="G207" s="27"/>
      <c r="H207" s="27"/>
      <c r="I207" s="27"/>
      <c r="J207" s="27"/>
      <c r="K207" s="27"/>
      <c r="L207" s="27"/>
      <c r="M207" s="44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</row>
    <row r="208" spans="2:31" x14ac:dyDescent="0.2">
      <c r="B208" s="30"/>
      <c r="C208" s="27"/>
      <c r="D208" s="44"/>
      <c r="E208" s="27"/>
      <c r="F208" s="27"/>
      <c r="G208" s="27"/>
      <c r="H208" s="27"/>
      <c r="I208" s="27"/>
      <c r="J208" s="27"/>
      <c r="K208" s="27"/>
      <c r="L208" s="27"/>
      <c r="M208" s="44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</row>
    <row r="209" spans="2:31" x14ac:dyDescent="0.2">
      <c r="B209" s="30"/>
      <c r="C209" s="27"/>
      <c r="D209" s="44"/>
      <c r="E209" s="27"/>
      <c r="F209" s="27"/>
      <c r="G209" s="27"/>
      <c r="H209" s="27"/>
      <c r="I209" s="27"/>
      <c r="J209" s="27"/>
      <c r="K209" s="27"/>
      <c r="L209" s="27"/>
      <c r="M209" s="44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</row>
    <row r="210" spans="2:31" x14ac:dyDescent="0.2">
      <c r="B210" s="30"/>
      <c r="C210" s="27"/>
      <c r="D210" s="44"/>
      <c r="E210" s="27"/>
      <c r="F210" s="27"/>
      <c r="G210" s="27"/>
      <c r="H210" s="27"/>
      <c r="I210" s="27"/>
      <c r="J210" s="27"/>
      <c r="K210" s="27"/>
      <c r="L210" s="27"/>
      <c r="M210" s="44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</row>
    <row r="211" spans="2:31" x14ac:dyDescent="0.2">
      <c r="B211" s="30"/>
      <c r="C211" s="27"/>
      <c r="D211" s="44"/>
      <c r="E211" s="27"/>
      <c r="F211" s="27"/>
      <c r="G211" s="27"/>
      <c r="H211" s="27"/>
      <c r="I211" s="27"/>
      <c r="J211" s="27"/>
      <c r="K211" s="27"/>
      <c r="L211" s="27"/>
      <c r="M211" s="44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</row>
    <row r="212" spans="2:31" x14ac:dyDescent="0.2">
      <c r="B212" s="30"/>
      <c r="C212" s="27"/>
      <c r="D212" s="44"/>
      <c r="E212" s="27"/>
      <c r="F212" s="27"/>
      <c r="G212" s="27"/>
      <c r="H212" s="27"/>
      <c r="I212" s="27"/>
      <c r="J212" s="27"/>
      <c r="K212" s="27"/>
      <c r="L212" s="27"/>
      <c r="M212" s="44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27"/>
    </row>
    <row r="213" spans="2:31" x14ac:dyDescent="0.2">
      <c r="B213" s="30"/>
      <c r="C213" s="27"/>
      <c r="D213" s="44"/>
      <c r="E213" s="27"/>
      <c r="F213" s="27"/>
      <c r="G213" s="27"/>
      <c r="H213" s="27"/>
      <c r="I213" s="27"/>
      <c r="J213" s="27"/>
      <c r="K213" s="27"/>
      <c r="L213" s="27"/>
      <c r="M213" s="44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27"/>
    </row>
    <row r="214" spans="2:31" x14ac:dyDescent="0.2">
      <c r="B214" s="30"/>
      <c r="C214" s="27"/>
      <c r="D214" s="44"/>
      <c r="E214" s="27"/>
      <c r="F214" s="27"/>
      <c r="G214" s="27"/>
      <c r="H214" s="27"/>
      <c r="I214" s="27"/>
      <c r="J214" s="27"/>
      <c r="K214" s="27"/>
      <c r="L214" s="27"/>
      <c r="M214" s="44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27"/>
    </row>
    <row r="215" spans="2:31" x14ac:dyDescent="0.2">
      <c r="B215" s="30"/>
      <c r="C215" s="27"/>
      <c r="D215" s="44"/>
      <c r="E215" s="27"/>
      <c r="F215" s="27"/>
      <c r="G215" s="27"/>
      <c r="H215" s="27"/>
      <c r="I215" s="27"/>
      <c r="J215" s="27"/>
      <c r="K215" s="27"/>
      <c r="L215" s="27"/>
      <c r="M215" s="44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27"/>
    </row>
    <row r="216" spans="2:31" x14ac:dyDescent="0.2">
      <c r="B216" s="30"/>
      <c r="C216" s="27"/>
      <c r="D216" s="44"/>
      <c r="E216" s="27"/>
      <c r="F216" s="27"/>
      <c r="G216" s="27"/>
      <c r="H216" s="27"/>
      <c r="I216" s="27"/>
      <c r="J216" s="27"/>
      <c r="K216" s="27"/>
      <c r="L216" s="27"/>
      <c r="M216" s="44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27"/>
    </row>
    <row r="217" spans="2:31" x14ac:dyDescent="0.2">
      <c r="B217" s="30"/>
      <c r="C217" s="27"/>
      <c r="D217" s="44"/>
      <c r="E217" s="27"/>
      <c r="F217" s="27"/>
      <c r="G217" s="27"/>
      <c r="H217" s="27"/>
      <c r="I217" s="27"/>
      <c r="J217" s="27"/>
      <c r="K217" s="27"/>
      <c r="L217" s="27"/>
      <c r="M217" s="44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27"/>
    </row>
    <row r="218" spans="2:31" x14ac:dyDescent="0.2">
      <c r="B218" s="30"/>
      <c r="C218" s="27"/>
      <c r="D218" s="44"/>
      <c r="E218" s="27"/>
      <c r="F218" s="27"/>
      <c r="G218" s="27"/>
      <c r="H218" s="27"/>
      <c r="I218" s="27"/>
      <c r="J218" s="27"/>
      <c r="K218" s="27"/>
      <c r="L218" s="27"/>
      <c r="M218" s="44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</row>
    <row r="219" spans="2:31" x14ac:dyDescent="0.2">
      <c r="B219" s="30"/>
      <c r="C219" s="27"/>
      <c r="D219" s="44"/>
      <c r="E219" s="27"/>
      <c r="F219" s="27"/>
      <c r="G219" s="27"/>
      <c r="H219" s="27"/>
      <c r="I219" s="27"/>
      <c r="J219" s="27"/>
      <c r="K219" s="27"/>
      <c r="L219" s="27"/>
      <c r="M219" s="44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27"/>
    </row>
    <row r="220" spans="2:31" x14ac:dyDescent="0.2">
      <c r="B220" s="30"/>
      <c r="C220" s="27"/>
      <c r="D220" s="44"/>
      <c r="E220" s="27"/>
      <c r="F220" s="27"/>
      <c r="G220" s="27"/>
      <c r="H220" s="27"/>
      <c r="I220" s="27"/>
      <c r="J220" s="27"/>
      <c r="K220" s="27"/>
      <c r="L220" s="27"/>
      <c r="M220" s="44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27"/>
    </row>
    <row r="221" spans="2:31" x14ac:dyDescent="0.2">
      <c r="B221" s="30"/>
      <c r="C221" s="27"/>
      <c r="D221" s="44"/>
      <c r="E221" s="27"/>
      <c r="F221" s="27"/>
      <c r="G221" s="27"/>
      <c r="H221" s="27"/>
      <c r="I221" s="27"/>
      <c r="J221" s="27"/>
      <c r="K221" s="27"/>
      <c r="L221" s="27"/>
      <c r="M221" s="44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27"/>
    </row>
    <row r="222" spans="2:31" x14ac:dyDescent="0.2">
      <c r="B222" s="30"/>
      <c r="C222" s="27"/>
      <c r="D222" s="44"/>
      <c r="E222" s="27"/>
      <c r="F222" s="27"/>
      <c r="G222" s="27"/>
      <c r="H222" s="27"/>
      <c r="I222" s="27"/>
      <c r="J222" s="27"/>
      <c r="K222" s="27"/>
      <c r="L222" s="27"/>
      <c r="M222" s="44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27"/>
    </row>
    <row r="223" spans="2:31" x14ac:dyDescent="0.2">
      <c r="B223" s="30"/>
      <c r="C223" s="27"/>
      <c r="D223" s="44"/>
      <c r="E223" s="27"/>
      <c r="F223" s="27"/>
      <c r="G223" s="27"/>
      <c r="H223" s="27"/>
      <c r="I223" s="27"/>
      <c r="J223" s="27"/>
      <c r="K223" s="27"/>
      <c r="L223" s="27"/>
      <c r="M223" s="44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27"/>
    </row>
    <row r="224" spans="2:31" x14ac:dyDescent="0.2">
      <c r="B224" s="30"/>
      <c r="C224" s="27"/>
      <c r="D224" s="44"/>
      <c r="E224" s="27"/>
      <c r="F224" s="27"/>
      <c r="G224" s="27"/>
      <c r="H224" s="27"/>
      <c r="I224" s="27"/>
      <c r="J224" s="27"/>
      <c r="K224" s="27"/>
      <c r="L224" s="27"/>
      <c r="M224" s="44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27"/>
    </row>
    <row r="225" spans="2:31" x14ac:dyDescent="0.2">
      <c r="B225" s="30"/>
      <c r="C225" s="27"/>
      <c r="D225" s="44"/>
      <c r="E225" s="27"/>
      <c r="F225" s="27"/>
      <c r="G225" s="27"/>
      <c r="H225" s="27"/>
      <c r="I225" s="27"/>
      <c r="J225" s="27"/>
      <c r="K225" s="27"/>
      <c r="L225" s="27"/>
      <c r="M225" s="44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27"/>
    </row>
    <row r="226" spans="2:31" x14ac:dyDescent="0.2">
      <c r="B226" s="30"/>
      <c r="C226" s="27"/>
      <c r="D226" s="44"/>
      <c r="E226" s="27"/>
      <c r="F226" s="27"/>
      <c r="G226" s="27"/>
      <c r="H226" s="27"/>
      <c r="I226" s="27"/>
      <c r="J226" s="27"/>
      <c r="K226" s="27"/>
      <c r="L226" s="27"/>
      <c r="M226" s="44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27"/>
    </row>
    <row r="227" spans="2:31" x14ac:dyDescent="0.2">
      <c r="B227" s="30"/>
      <c r="C227" s="27"/>
      <c r="D227" s="44"/>
      <c r="E227" s="27"/>
      <c r="F227" s="27"/>
      <c r="G227" s="27"/>
      <c r="H227" s="27"/>
      <c r="I227" s="27"/>
      <c r="J227" s="27"/>
      <c r="K227" s="27"/>
      <c r="L227" s="27"/>
      <c r="M227" s="44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27"/>
    </row>
    <row r="228" spans="2:31" x14ac:dyDescent="0.2">
      <c r="B228" s="30"/>
      <c r="C228" s="27"/>
      <c r="D228" s="44"/>
      <c r="E228" s="27"/>
      <c r="F228" s="27"/>
      <c r="G228" s="27"/>
      <c r="H228" s="27"/>
      <c r="I228" s="27"/>
      <c r="J228" s="27"/>
      <c r="K228" s="27"/>
      <c r="L228" s="27"/>
      <c r="M228" s="44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</row>
    <row r="229" spans="2:31" x14ac:dyDescent="0.2">
      <c r="B229" s="30"/>
      <c r="C229" s="27"/>
      <c r="D229" s="44"/>
      <c r="E229" s="27"/>
      <c r="F229" s="27"/>
      <c r="G229" s="27"/>
      <c r="H229" s="27"/>
      <c r="I229" s="27"/>
      <c r="J229" s="27"/>
      <c r="K229" s="27"/>
      <c r="L229" s="27"/>
      <c r="M229" s="44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</row>
    <row r="230" spans="2:31" x14ac:dyDescent="0.2">
      <c r="B230" s="30"/>
      <c r="C230" s="27"/>
      <c r="D230" s="44"/>
      <c r="E230" s="27"/>
      <c r="F230" s="27"/>
      <c r="G230" s="27"/>
      <c r="H230" s="27"/>
      <c r="I230" s="27"/>
      <c r="J230" s="27"/>
      <c r="K230" s="27"/>
      <c r="L230" s="27"/>
      <c r="M230" s="44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</row>
    <row r="231" spans="2:31" x14ac:dyDescent="0.2">
      <c r="B231" s="30"/>
      <c r="C231" s="27"/>
      <c r="D231" s="44"/>
      <c r="E231" s="27"/>
      <c r="F231" s="27"/>
      <c r="G231" s="27"/>
      <c r="H231" s="27"/>
      <c r="I231" s="27"/>
      <c r="J231" s="27"/>
      <c r="K231" s="27"/>
      <c r="L231" s="27"/>
      <c r="M231" s="44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</row>
    <row r="232" spans="2:31" x14ac:dyDescent="0.2">
      <c r="B232" s="30"/>
      <c r="C232" s="27"/>
      <c r="D232" s="44"/>
      <c r="E232" s="27"/>
      <c r="F232" s="27"/>
      <c r="G232" s="27"/>
      <c r="H232" s="27"/>
      <c r="I232" s="27"/>
      <c r="J232" s="27"/>
      <c r="K232" s="27"/>
      <c r="L232" s="27"/>
      <c r="M232" s="44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</row>
    <row r="233" spans="2:31" x14ac:dyDescent="0.2">
      <c r="B233" s="30"/>
      <c r="C233" s="27"/>
      <c r="D233" s="44"/>
      <c r="E233" s="27"/>
      <c r="F233" s="27"/>
      <c r="G233" s="27"/>
      <c r="H233" s="27"/>
      <c r="I233" s="27"/>
      <c r="J233" s="27"/>
      <c r="K233" s="27"/>
      <c r="L233" s="27"/>
      <c r="M233" s="44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</row>
    <row r="234" spans="2:31" x14ac:dyDescent="0.2">
      <c r="B234" s="30"/>
      <c r="C234" s="27"/>
      <c r="D234" s="44"/>
      <c r="E234" s="27"/>
      <c r="F234" s="27"/>
      <c r="G234" s="27"/>
      <c r="H234" s="27"/>
      <c r="I234" s="27"/>
      <c r="J234" s="27"/>
      <c r="K234" s="27"/>
      <c r="L234" s="27"/>
      <c r="M234" s="44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27"/>
    </row>
    <row r="235" spans="2:31" x14ac:dyDescent="0.2">
      <c r="B235" s="30"/>
      <c r="C235" s="27"/>
      <c r="D235" s="44"/>
      <c r="E235" s="27"/>
      <c r="F235" s="27"/>
      <c r="G235" s="27"/>
      <c r="H235" s="27"/>
      <c r="I235" s="27"/>
      <c r="J235" s="27"/>
      <c r="K235" s="27"/>
      <c r="L235" s="27"/>
      <c r="M235" s="44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27"/>
    </row>
    <row r="236" spans="2:31" x14ac:dyDescent="0.2">
      <c r="B236" s="30"/>
      <c r="C236" s="27"/>
      <c r="D236" s="44"/>
      <c r="E236" s="27"/>
      <c r="F236" s="27"/>
      <c r="G236" s="27"/>
      <c r="H236" s="27"/>
      <c r="I236" s="27"/>
      <c r="J236" s="27"/>
      <c r="K236" s="27"/>
      <c r="L236" s="27"/>
      <c r="M236" s="44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27"/>
    </row>
    <row r="237" spans="2:31" x14ac:dyDescent="0.2">
      <c r="B237" s="30"/>
      <c r="C237" s="27"/>
      <c r="D237" s="44"/>
      <c r="E237" s="27"/>
      <c r="F237" s="27"/>
      <c r="G237" s="27"/>
      <c r="H237" s="27"/>
      <c r="I237" s="27"/>
      <c r="J237" s="27"/>
      <c r="K237" s="27"/>
      <c r="L237" s="27"/>
      <c r="M237" s="44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27"/>
    </row>
    <row r="238" spans="2:31" x14ac:dyDescent="0.2">
      <c r="B238" s="30"/>
      <c r="C238" s="27"/>
      <c r="D238" s="44"/>
      <c r="E238" s="27"/>
      <c r="F238" s="27"/>
      <c r="G238" s="27"/>
      <c r="H238" s="27"/>
      <c r="I238" s="27"/>
      <c r="J238" s="27"/>
      <c r="K238" s="27"/>
      <c r="L238" s="27"/>
      <c r="M238" s="44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27"/>
    </row>
    <row r="239" spans="2:31" x14ac:dyDescent="0.2">
      <c r="B239" s="30"/>
      <c r="C239" s="27"/>
      <c r="D239" s="44"/>
      <c r="E239" s="27"/>
      <c r="F239" s="27"/>
      <c r="G239" s="27"/>
      <c r="H239" s="27"/>
      <c r="I239" s="27"/>
      <c r="J239" s="27"/>
      <c r="K239" s="27"/>
      <c r="L239" s="27"/>
      <c r="M239" s="44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27"/>
    </row>
    <row r="240" spans="2:31" x14ac:dyDescent="0.2">
      <c r="B240" s="30"/>
      <c r="C240" s="27"/>
      <c r="D240" s="44"/>
      <c r="E240" s="27"/>
      <c r="F240" s="27"/>
      <c r="G240" s="27"/>
      <c r="H240" s="27"/>
      <c r="I240" s="27"/>
      <c r="J240" s="27"/>
      <c r="K240" s="27"/>
      <c r="L240" s="27"/>
      <c r="M240" s="44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27"/>
    </row>
    <row r="241" spans="2:31" x14ac:dyDescent="0.2">
      <c r="B241" s="30"/>
      <c r="C241" s="27"/>
      <c r="D241" s="44"/>
      <c r="E241" s="27"/>
      <c r="F241" s="27"/>
      <c r="G241" s="27"/>
      <c r="H241" s="27"/>
      <c r="I241" s="27"/>
      <c r="J241" s="27"/>
      <c r="K241" s="27"/>
      <c r="L241" s="27"/>
      <c r="M241" s="44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27"/>
    </row>
    <row r="242" spans="2:31" x14ac:dyDescent="0.2">
      <c r="B242" s="30"/>
      <c r="C242" s="27"/>
      <c r="D242" s="44"/>
      <c r="E242" s="27"/>
      <c r="F242" s="27"/>
      <c r="G242" s="27"/>
      <c r="H242" s="27"/>
      <c r="I242" s="27"/>
      <c r="J242" s="27"/>
      <c r="K242" s="27"/>
      <c r="L242" s="27"/>
      <c r="M242" s="44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27"/>
    </row>
    <row r="243" spans="2:31" x14ac:dyDescent="0.2">
      <c r="B243" s="30"/>
      <c r="C243" s="27"/>
      <c r="D243" s="44"/>
      <c r="E243" s="27"/>
      <c r="F243" s="27"/>
      <c r="G243" s="27"/>
      <c r="H243" s="27"/>
      <c r="I243" s="27"/>
      <c r="J243" s="27"/>
      <c r="K243" s="27"/>
      <c r="L243" s="27"/>
      <c r="M243" s="44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27"/>
    </row>
    <row r="244" spans="2:31" x14ac:dyDescent="0.2">
      <c r="B244" s="30"/>
      <c r="C244" s="27"/>
      <c r="D244" s="44"/>
      <c r="E244" s="27"/>
      <c r="F244" s="27"/>
      <c r="G244" s="27"/>
      <c r="H244" s="27"/>
      <c r="I244" s="27"/>
      <c r="J244" s="27"/>
      <c r="K244" s="27"/>
      <c r="L244" s="27"/>
      <c r="M244" s="44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27"/>
    </row>
    <row r="245" spans="2:31" x14ac:dyDescent="0.2">
      <c r="B245" s="30"/>
      <c r="C245" s="27"/>
      <c r="D245" s="44"/>
      <c r="E245" s="27"/>
      <c r="F245" s="27"/>
      <c r="G245" s="27"/>
      <c r="H245" s="27"/>
      <c r="I245" s="27"/>
      <c r="J245" s="27"/>
      <c r="K245" s="27"/>
      <c r="L245" s="27"/>
      <c r="M245" s="44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27"/>
    </row>
    <row r="246" spans="2:31" x14ac:dyDescent="0.2">
      <c r="B246" s="30"/>
      <c r="C246" s="27"/>
      <c r="D246" s="44"/>
      <c r="E246" s="27"/>
      <c r="F246" s="27"/>
      <c r="G246" s="27"/>
      <c r="H246" s="27"/>
      <c r="I246" s="27"/>
      <c r="J246" s="27"/>
      <c r="K246" s="27"/>
      <c r="L246" s="27"/>
      <c r="M246" s="44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27"/>
    </row>
    <row r="247" spans="2:31" x14ac:dyDescent="0.2">
      <c r="B247" s="30"/>
      <c r="C247" s="27"/>
      <c r="D247" s="44"/>
      <c r="E247" s="27"/>
      <c r="F247" s="27"/>
      <c r="G247" s="27"/>
      <c r="H247" s="27"/>
      <c r="I247" s="27"/>
      <c r="J247" s="27"/>
      <c r="K247" s="27"/>
      <c r="L247" s="27"/>
      <c r="M247" s="44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27"/>
    </row>
    <row r="248" spans="2:31" x14ac:dyDescent="0.2">
      <c r="B248" s="30"/>
      <c r="C248" s="27"/>
      <c r="D248" s="44"/>
      <c r="E248" s="27"/>
      <c r="F248" s="27"/>
      <c r="G248" s="27"/>
      <c r="H248" s="27"/>
      <c r="I248" s="27"/>
      <c r="J248" s="27"/>
      <c r="K248" s="27"/>
      <c r="L248" s="27"/>
      <c r="M248" s="44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27"/>
    </row>
    <row r="249" spans="2:31" x14ac:dyDescent="0.2">
      <c r="B249" s="30"/>
      <c r="C249" s="27"/>
      <c r="D249" s="44"/>
      <c r="E249" s="27"/>
      <c r="F249" s="27"/>
      <c r="G249" s="27"/>
      <c r="H249" s="27"/>
      <c r="I249" s="27"/>
      <c r="J249" s="27"/>
      <c r="K249" s="27"/>
      <c r="L249" s="27"/>
      <c r="M249" s="44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27"/>
    </row>
    <row r="250" spans="2:31" x14ac:dyDescent="0.2">
      <c r="B250" s="30"/>
      <c r="C250" s="27"/>
      <c r="D250" s="44"/>
      <c r="E250" s="27"/>
      <c r="F250" s="27"/>
      <c r="G250" s="27"/>
      <c r="H250" s="27"/>
      <c r="I250" s="27"/>
      <c r="J250" s="27"/>
      <c r="K250" s="27"/>
      <c r="L250" s="27"/>
      <c r="M250" s="44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27"/>
    </row>
    <row r="251" spans="2:31" x14ac:dyDescent="0.2">
      <c r="B251" s="30"/>
      <c r="C251" s="27"/>
      <c r="D251" s="44"/>
      <c r="E251" s="27"/>
      <c r="F251" s="27"/>
      <c r="G251" s="27"/>
      <c r="H251" s="27"/>
      <c r="I251" s="27"/>
      <c r="J251" s="27"/>
      <c r="K251" s="27"/>
      <c r="L251" s="27"/>
      <c r="M251" s="44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27"/>
    </row>
    <row r="252" spans="2:31" x14ac:dyDescent="0.2">
      <c r="B252" s="30"/>
      <c r="C252" s="27"/>
      <c r="D252" s="44"/>
      <c r="E252" s="27"/>
      <c r="F252" s="27"/>
      <c r="G252" s="27"/>
      <c r="H252" s="27"/>
      <c r="I252" s="27"/>
      <c r="J252" s="27"/>
      <c r="K252" s="27"/>
      <c r="L252" s="27"/>
      <c r="M252" s="44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27"/>
    </row>
    <row r="253" spans="2:31" x14ac:dyDescent="0.2">
      <c r="B253" s="30"/>
      <c r="C253" s="27"/>
      <c r="D253" s="44"/>
      <c r="E253" s="27"/>
      <c r="F253" s="27"/>
      <c r="G253" s="27"/>
      <c r="H253" s="27"/>
      <c r="I253" s="27"/>
      <c r="J253" s="27"/>
      <c r="K253" s="27"/>
      <c r="L253" s="27"/>
      <c r="M253" s="44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27"/>
    </row>
    <row r="254" spans="2:31" x14ac:dyDescent="0.2">
      <c r="B254" s="30"/>
      <c r="C254" s="27"/>
      <c r="D254" s="44"/>
      <c r="E254" s="27"/>
      <c r="F254" s="27"/>
      <c r="G254" s="27"/>
      <c r="H254" s="27"/>
      <c r="I254" s="27"/>
      <c r="J254" s="27"/>
      <c r="K254" s="27"/>
      <c r="L254" s="27"/>
      <c r="M254" s="44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27"/>
    </row>
    <row r="255" spans="2:31" x14ac:dyDescent="0.2">
      <c r="B255" s="30"/>
      <c r="C255" s="27"/>
      <c r="D255" s="44"/>
      <c r="E255" s="27"/>
      <c r="F255" s="27"/>
      <c r="G255" s="27"/>
      <c r="H255" s="27"/>
      <c r="I255" s="27"/>
      <c r="J255" s="27"/>
      <c r="K255" s="27"/>
      <c r="L255" s="27"/>
      <c r="M255" s="44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27"/>
    </row>
    <row r="256" spans="2:31" x14ac:dyDescent="0.2">
      <c r="B256" s="30"/>
      <c r="C256" s="27"/>
      <c r="D256" s="44"/>
      <c r="E256" s="27"/>
      <c r="F256" s="27"/>
      <c r="G256" s="27"/>
      <c r="H256" s="27"/>
      <c r="I256" s="27"/>
      <c r="J256" s="27"/>
      <c r="K256" s="27"/>
      <c r="L256" s="27"/>
      <c r="M256" s="44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</row>
    <row r="257" spans="2:31" x14ac:dyDescent="0.2">
      <c r="B257" s="30"/>
      <c r="C257" s="27"/>
      <c r="D257" s="44"/>
      <c r="E257" s="27"/>
      <c r="F257" s="27"/>
      <c r="G257" s="27"/>
      <c r="H257" s="27"/>
      <c r="I257" s="27"/>
      <c r="J257" s="27"/>
      <c r="K257" s="27"/>
      <c r="L257" s="27"/>
      <c r="M257" s="44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</row>
    <row r="258" spans="2:31" x14ac:dyDescent="0.2">
      <c r="B258" s="30"/>
      <c r="C258" s="27"/>
      <c r="D258" s="44"/>
      <c r="E258" s="27"/>
      <c r="F258" s="27"/>
      <c r="G258" s="27"/>
      <c r="H258" s="27"/>
      <c r="I258" s="27"/>
      <c r="J258" s="27"/>
      <c r="K258" s="27"/>
      <c r="L258" s="27"/>
      <c r="M258" s="44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</row>
    <row r="259" spans="2:31" x14ac:dyDescent="0.2">
      <c r="B259" s="30"/>
      <c r="C259" s="27"/>
      <c r="D259" s="44"/>
      <c r="E259" s="27"/>
      <c r="F259" s="27"/>
      <c r="G259" s="27"/>
      <c r="H259" s="27"/>
      <c r="I259" s="27"/>
      <c r="J259" s="27"/>
      <c r="K259" s="27"/>
      <c r="L259" s="27"/>
      <c r="M259" s="44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</row>
    <row r="260" spans="2:31" x14ac:dyDescent="0.2">
      <c r="B260" s="30"/>
      <c r="C260" s="27"/>
      <c r="D260" s="44"/>
      <c r="E260" s="27"/>
      <c r="F260" s="27"/>
      <c r="G260" s="27"/>
      <c r="H260" s="27"/>
      <c r="I260" s="27"/>
      <c r="J260" s="27"/>
      <c r="K260" s="27"/>
      <c r="L260" s="27"/>
      <c r="M260" s="44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</row>
    <row r="261" spans="2:31" x14ac:dyDescent="0.2">
      <c r="B261" s="30"/>
      <c r="C261" s="27"/>
      <c r="D261" s="44"/>
      <c r="E261" s="27"/>
      <c r="F261" s="27"/>
      <c r="G261" s="27"/>
      <c r="H261" s="27"/>
      <c r="I261" s="27"/>
      <c r="J261" s="27"/>
      <c r="K261" s="27"/>
      <c r="L261" s="27"/>
      <c r="M261" s="44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</row>
    <row r="262" spans="2:31" x14ac:dyDescent="0.2">
      <c r="B262" s="30"/>
      <c r="C262" s="27"/>
      <c r="D262" s="44"/>
      <c r="E262" s="27"/>
      <c r="F262" s="27"/>
      <c r="G262" s="27"/>
      <c r="H262" s="27"/>
      <c r="I262" s="27"/>
      <c r="J262" s="27"/>
      <c r="K262" s="27"/>
      <c r="L262" s="27"/>
      <c r="M262" s="44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</row>
    <row r="263" spans="2:31" x14ac:dyDescent="0.2">
      <c r="B263" s="30"/>
      <c r="C263" s="27"/>
      <c r="D263" s="44"/>
      <c r="E263" s="27"/>
      <c r="F263" s="27"/>
      <c r="G263" s="27"/>
      <c r="H263" s="27"/>
      <c r="I263" s="27"/>
      <c r="J263" s="27"/>
      <c r="K263" s="27"/>
      <c r="L263" s="27"/>
      <c r="M263" s="44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</row>
    <row r="264" spans="2:31" x14ac:dyDescent="0.2">
      <c r="B264" s="30"/>
      <c r="C264" s="27"/>
      <c r="D264" s="44"/>
      <c r="E264" s="27"/>
      <c r="F264" s="27"/>
      <c r="G264" s="27"/>
      <c r="H264" s="27"/>
      <c r="I264" s="27"/>
      <c r="J264" s="27"/>
      <c r="K264" s="27"/>
      <c r="L264" s="27"/>
      <c r="M264" s="44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</row>
    <row r="265" spans="2:31" x14ac:dyDescent="0.2">
      <c r="B265" s="30"/>
      <c r="C265" s="27"/>
      <c r="D265" s="44"/>
      <c r="E265" s="27"/>
      <c r="F265" s="27"/>
      <c r="G265" s="27"/>
      <c r="H265" s="27"/>
      <c r="I265" s="27"/>
      <c r="J265" s="27"/>
      <c r="K265" s="27"/>
      <c r="L265" s="27"/>
      <c r="M265" s="44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27"/>
    </row>
    <row r="266" spans="2:31" x14ac:dyDescent="0.2">
      <c r="B266" s="30"/>
      <c r="C266" s="27"/>
      <c r="D266" s="44"/>
      <c r="E266" s="27"/>
      <c r="F266" s="27"/>
      <c r="G266" s="27"/>
      <c r="H266" s="27"/>
      <c r="I266" s="27"/>
      <c r="J266" s="27"/>
      <c r="K266" s="27"/>
      <c r="L266" s="27"/>
      <c r="M266" s="44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27"/>
    </row>
    <row r="267" spans="2:31" x14ac:dyDescent="0.2">
      <c r="B267" s="30"/>
      <c r="C267" s="27"/>
      <c r="D267" s="44"/>
      <c r="E267" s="27"/>
      <c r="F267" s="27"/>
      <c r="G267" s="27"/>
      <c r="H267" s="27"/>
      <c r="I267" s="27"/>
      <c r="J267" s="27"/>
      <c r="K267" s="27"/>
      <c r="L267" s="27"/>
      <c r="M267" s="44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27"/>
    </row>
    <row r="268" spans="2:31" x14ac:dyDescent="0.2">
      <c r="B268" s="30"/>
      <c r="C268" s="27"/>
      <c r="D268" s="44"/>
      <c r="E268" s="27"/>
      <c r="F268" s="27"/>
      <c r="G268" s="27"/>
      <c r="H268" s="27"/>
      <c r="I268" s="27"/>
      <c r="J268" s="27"/>
      <c r="K268" s="27"/>
      <c r="L268" s="27"/>
      <c r="M268" s="44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27"/>
    </row>
    <row r="269" spans="2:31" x14ac:dyDescent="0.2">
      <c r="B269" s="30"/>
      <c r="C269" s="27"/>
      <c r="D269" s="44"/>
      <c r="E269" s="27"/>
      <c r="F269" s="27"/>
      <c r="G269" s="27"/>
      <c r="H269" s="27"/>
      <c r="I269" s="27"/>
      <c r="J269" s="27"/>
      <c r="K269" s="27"/>
      <c r="L269" s="27"/>
      <c r="M269" s="44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27"/>
    </row>
    <row r="270" spans="2:31" x14ac:dyDescent="0.2">
      <c r="B270" s="30"/>
      <c r="C270" s="27"/>
      <c r="D270" s="44"/>
      <c r="E270" s="27"/>
      <c r="F270" s="27"/>
      <c r="G270" s="27"/>
      <c r="H270" s="27"/>
      <c r="I270" s="27"/>
      <c r="J270" s="27"/>
      <c r="K270" s="27"/>
      <c r="L270" s="27"/>
      <c r="M270" s="44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27"/>
    </row>
    <row r="271" spans="2:31" x14ac:dyDescent="0.2">
      <c r="B271" s="30"/>
      <c r="C271" s="27"/>
      <c r="D271" s="44"/>
      <c r="E271" s="27"/>
      <c r="F271" s="27"/>
      <c r="G271" s="27"/>
      <c r="H271" s="27"/>
      <c r="I271" s="27"/>
      <c r="J271" s="27"/>
      <c r="K271" s="27"/>
      <c r="L271" s="27"/>
      <c r="M271" s="44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27"/>
    </row>
    <row r="272" spans="2:31" x14ac:dyDescent="0.2">
      <c r="B272" s="30"/>
      <c r="C272" s="27"/>
      <c r="D272" s="44"/>
      <c r="E272" s="27"/>
      <c r="F272" s="27"/>
      <c r="G272" s="27"/>
      <c r="H272" s="27"/>
      <c r="I272" s="27"/>
      <c r="J272" s="27"/>
      <c r="K272" s="27"/>
      <c r="L272" s="27"/>
      <c r="M272" s="44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27"/>
    </row>
    <row r="273" spans="2:31" x14ac:dyDescent="0.2">
      <c r="B273" s="30"/>
      <c r="C273" s="27"/>
      <c r="D273" s="44"/>
      <c r="E273" s="27"/>
      <c r="F273" s="27"/>
      <c r="G273" s="27"/>
      <c r="H273" s="27"/>
      <c r="I273" s="27"/>
      <c r="J273" s="27"/>
      <c r="K273" s="27"/>
      <c r="L273" s="27"/>
      <c r="M273" s="44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27"/>
    </row>
    <row r="274" spans="2:31" x14ac:dyDescent="0.2">
      <c r="B274" s="30"/>
      <c r="C274" s="27"/>
      <c r="D274" s="44"/>
      <c r="E274" s="27"/>
      <c r="F274" s="27"/>
      <c r="G274" s="27"/>
      <c r="H274" s="27"/>
      <c r="I274" s="27"/>
      <c r="J274" s="27"/>
      <c r="K274" s="27"/>
      <c r="L274" s="27"/>
      <c r="M274" s="44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27"/>
    </row>
    <row r="275" spans="2:31" x14ac:dyDescent="0.2">
      <c r="B275" s="30"/>
      <c r="C275" s="27"/>
      <c r="D275" s="44"/>
      <c r="E275" s="27"/>
      <c r="F275" s="27"/>
      <c r="G275" s="27"/>
      <c r="H275" s="27"/>
      <c r="I275" s="27"/>
      <c r="J275" s="27"/>
      <c r="K275" s="27"/>
      <c r="L275" s="27"/>
      <c r="M275" s="44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27"/>
    </row>
    <row r="276" spans="2:31" x14ac:dyDescent="0.2">
      <c r="B276" s="30"/>
      <c r="C276" s="27"/>
      <c r="D276" s="44"/>
      <c r="E276" s="27"/>
      <c r="F276" s="27"/>
      <c r="G276" s="27"/>
      <c r="H276" s="27"/>
      <c r="I276" s="27"/>
      <c r="J276" s="27"/>
      <c r="K276" s="27"/>
      <c r="L276" s="27"/>
      <c r="M276" s="44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27"/>
    </row>
    <row r="277" spans="2:31" x14ac:dyDescent="0.2">
      <c r="B277" s="30"/>
      <c r="C277" s="27"/>
      <c r="D277" s="44"/>
      <c r="E277" s="27"/>
      <c r="F277" s="27"/>
      <c r="G277" s="27"/>
      <c r="H277" s="27"/>
      <c r="I277" s="27"/>
      <c r="J277" s="27"/>
      <c r="K277" s="27"/>
      <c r="L277" s="27"/>
      <c r="M277" s="44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27"/>
    </row>
    <row r="278" spans="2:31" x14ac:dyDescent="0.2">
      <c r="B278" s="30"/>
      <c r="C278" s="27"/>
      <c r="D278" s="44"/>
      <c r="E278" s="27"/>
      <c r="F278" s="27"/>
      <c r="G278" s="27"/>
      <c r="H278" s="27"/>
      <c r="I278" s="27"/>
      <c r="J278" s="27"/>
      <c r="K278" s="27"/>
      <c r="L278" s="27"/>
      <c r="M278" s="44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27"/>
    </row>
    <row r="279" spans="2:31" x14ac:dyDescent="0.2">
      <c r="B279" s="30"/>
      <c r="C279" s="27"/>
      <c r="D279" s="44"/>
      <c r="E279" s="27"/>
      <c r="F279" s="27"/>
      <c r="G279" s="27"/>
      <c r="H279" s="27"/>
      <c r="I279" s="27"/>
      <c r="J279" s="27"/>
      <c r="K279" s="27"/>
      <c r="L279" s="27"/>
      <c r="M279" s="44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27"/>
    </row>
    <row r="280" spans="2:31" x14ac:dyDescent="0.2">
      <c r="B280" s="30"/>
      <c r="C280" s="27"/>
      <c r="D280" s="44"/>
      <c r="E280" s="27"/>
      <c r="F280" s="27"/>
      <c r="G280" s="27"/>
      <c r="H280" s="27"/>
      <c r="I280" s="27"/>
      <c r="J280" s="27"/>
      <c r="K280" s="27"/>
      <c r="L280" s="27"/>
      <c r="M280" s="44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27"/>
    </row>
    <row r="281" spans="2:31" x14ac:dyDescent="0.2">
      <c r="B281" s="30"/>
      <c r="C281" s="27"/>
      <c r="D281" s="44"/>
      <c r="E281" s="27"/>
      <c r="F281" s="27"/>
      <c r="G281" s="27"/>
      <c r="H281" s="27"/>
      <c r="I281" s="27"/>
      <c r="J281" s="27"/>
      <c r="K281" s="27"/>
      <c r="L281" s="27"/>
      <c r="M281" s="44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27"/>
    </row>
    <row r="282" spans="2:31" x14ac:dyDescent="0.2">
      <c r="B282" s="30"/>
      <c r="C282" s="27"/>
      <c r="D282" s="44"/>
      <c r="E282" s="27"/>
      <c r="F282" s="27"/>
      <c r="G282" s="27"/>
      <c r="H282" s="27"/>
      <c r="I282" s="27"/>
      <c r="J282" s="27"/>
      <c r="K282" s="27"/>
      <c r="L282" s="27"/>
      <c r="M282" s="44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27"/>
    </row>
    <row r="283" spans="2:31" x14ac:dyDescent="0.2">
      <c r="B283" s="30"/>
      <c r="C283" s="27"/>
      <c r="D283" s="44"/>
      <c r="E283" s="27"/>
      <c r="F283" s="27"/>
      <c r="G283" s="27"/>
      <c r="H283" s="27"/>
      <c r="I283" s="27"/>
      <c r="J283" s="27"/>
      <c r="K283" s="27"/>
      <c r="L283" s="27"/>
      <c r="M283" s="44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27"/>
    </row>
    <row r="284" spans="2:31" x14ac:dyDescent="0.2">
      <c r="B284" s="30"/>
      <c r="C284" s="27"/>
      <c r="D284" s="44"/>
      <c r="E284" s="27"/>
      <c r="F284" s="27"/>
      <c r="G284" s="27"/>
      <c r="H284" s="27"/>
      <c r="I284" s="27"/>
      <c r="J284" s="27"/>
      <c r="K284" s="27"/>
      <c r="L284" s="27"/>
      <c r="M284" s="44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27"/>
    </row>
    <row r="285" spans="2:31" x14ac:dyDescent="0.2">
      <c r="B285" s="30"/>
      <c r="C285" s="27"/>
      <c r="D285" s="44"/>
      <c r="E285" s="27"/>
      <c r="F285" s="27"/>
      <c r="G285" s="27"/>
      <c r="H285" s="27"/>
      <c r="I285" s="27"/>
      <c r="J285" s="27"/>
      <c r="K285" s="27"/>
      <c r="L285" s="27"/>
      <c r="M285" s="44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27"/>
    </row>
    <row r="286" spans="2:31" x14ac:dyDescent="0.2">
      <c r="B286" s="30"/>
      <c r="C286" s="27"/>
      <c r="D286" s="44"/>
      <c r="E286" s="27"/>
      <c r="F286" s="27"/>
      <c r="G286" s="27"/>
      <c r="H286" s="27"/>
      <c r="I286" s="27"/>
      <c r="J286" s="27"/>
      <c r="K286" s="27"/>
      <c r="L286" s="27"/>
      <c r="M286" s="44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27"/>
    </row>
    <row r="287" spans="2:31" x14ac:dyDescent="0.2">
      <c r="B287" s="30"/>
      <c r="C287" s="27"/>
      <c r="D287" s="44"/>
      <c r="E287" s="27"/>
      <c r="F287" s="27"/>
      <c r="G287" s="27"/>
      <c r="H287" s="27"/>
      <c r="I287" s="27"/>
      <c r="J287" s="27"/>
      <c r="K287" s="27"/>
      <c r="L287" s="27"/>
      <c r="M287" s="44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27"/>
    </row>
    <row r="288" spans="2:31" x14ac:dyDescent="0.2">
      <c r="B288" s="30"/>
      <c r="C288" s="27"/>
      <c r="D288" s="44"/>
      <c r="E288" s="27"/>
      <c r="F288" s="27"/>
      <c r="G288" s="27"/>
      <c r="H288" s="27"/>
      <c r="I288" s="27"/>
      <c r="J288" s="27"/>
      <c r="K288" s="27"/>
      <c r="L288" s="27"/>
      <c r="M288" s="44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27"/>
    </row>
    <row r="289" spans="2:31" x14ac:dyDescent="0.2">
      <c r="B289" s="30"/>
      <c r="C289" s="27"/>
      <c r="D289" s="44"/>
      <c r="E289" s="27"/>
      <c r="F289" s="27"/>
      <c r="G289" s="27"/>
      <c r="H289" s="27"/>
      <c r="I289" s="27"/>
      <c r="J289" s="27"/>
      <c r="K289" s="27"/>
      <c r="L289" s="27"/>
      <c r="M289" s="44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27"/>
    </row>
    <row r="290" spans="2:31" x14ac:dyDescent="0.2">
      <c r="B290" s="30"/>
      <c r="C290" s="27"/>
      <c r="D290" s="44"/>
      <c r="E290" s="27"/>
      <c r="F290" s="27"/>
      <c r="G290" s="27"/>
      <c r="H290" s="27"/>
      <c r="I290" s="27"/>
      <c r="J290" s="27"/>
      <c r="K290" s="27"/>
      <c r="L290" s="27"/>
      <c r="M290" s="44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27"/>
    </row>
    <row r="291" spans="2:31" x14ac:dyDescent="0.2">
      <c r="B291" s="30"/>
      <c r="C291" s="27"/>
      <c r="D291" s="44"/>
      <c r="E291" s="27"/>
      <c r="F291" s="27"/>
      <c r="G291" s="27"/>
      <c r="H291" s="27"/>
      <c r="I291" s="27"/>
      <c r="J291" s="27"/>
      <c r="K291" s="27"/>
      <c r="L291" s="27"/>
      <c r="M291" s="44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  <c r="AB291" s="27"/>
      <c r="AC291" s="27"/>
      <c r="AD291" s="27"/>
      <c r="AE291" s="27"/>
    </row>
    <row r="292" spans="2:31" x14ac:dyDescent="0.2">
      <c r="B292" s="30"/>
      <c r="C292" s="27"/>
      <c r="D292" s="44"/>
      <c r="E292" s="27"/>
      <c r="F292" s="27"/>
      <c r="G292" s="27"/>
      <c r="H292" s="27"/>
      <c r="I292" s="27"/>
      <c r="J292" s="27"/>
      <c r="K292" s="27"/>
      <c r="L292" s="27"/>
      <c r="M292" s="44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  <c r="AB292" s="27"/>
      <c r="AC292" s="27"/>
      <c r="AD292" s="27"/>
      <c r="AE292" s="27"/>
    </row>
    <row r="293" spans="2:31" x14ac:dyDescent="0.2">
      <c r="B293" s="30"/>
      <c r="C293" s="27"/>
      <c r="D293" s="44"/>
      <c r="E293" s="27"/>
      <c r="F293" s="27"/>
      <c r="G293" s="27"/>
      <c r="H293" s="27"/>
      <c r="I293" s="27"/>
      <c r="J293" s="27"/>
      <c r="K293" s="27"/>
      <c r="L293" s="27"/>
      <c r="M293" s="44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  <c r="AB293" s="27"/>
      <c r="AC293" s="27"/>
      <c r="AD293" s="27"/>
      <c r="AE293" s="27"/>
    </row>
    <row r="294" spans="2:31" x14ac:dyDescent="0.2">
      <c r="B294" s="30"/>
      <c r="C294" s="27"/>
      <c r="D294" s="44"/>
      <c r="E294" s="27"/>
      <c r="F294" s="27"/>
      <c r="G294" s="27"/>
      <c r="H294" s="27"/>
      <c r="I294" s="27"/>
      <c r="J294" s="27"/>
      <c r="K294" s="27"/>
      <c r="L294" s="27"/>
      <c r="M294" s="44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  <c r="AB294" s="27"/>
      <c r="AC294" s="27"/>
      <c r="AD294" s="27"/>
      <c r="AE294" s="27"/>
    </row>
    <row r="295" spans="2:31" x14ac:dyDescent="0.2">
      <c r="B295" s="30"/>
      <c r="C295" s="27"/>
      <c r="D295" s="44"/>
      <c r="E295" s="27"/>
      <c r="F295" s="27"/>
      <c r="G295" s="27"/>
      <c r="H295" s="27"/>
      <c r="I295" s="27"/>
      <c r="J295" s="27"/>
      <c r="K295" s="27"/>
      <c r="L295" s="27"/>
      <c r="M295" s="44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  <c r="AB295" s="27"/>
      <c r="AC295" s="27"/>
      <c r="AD295" s="27"/>
      <c r="AE295" s="27"/>
    </row>
    <row r="296" spans="2:31" x14ac:dyDescent="0.2">
      <c r="B296" s="30"/>
      <c r="C296" s="27"/>
      <c r="D296" s="44"/>
      <c r="E296" s="27"/>
      <c r="F296" s="27"/>
      <c r="G296" s="27"/>
      <c r="H296" s="27"/>
      <c r="I296" s="27"/>
      <c r="J296" s="27"/>
      <c r="K296" s="27"/>
      <c r="L296" s="27"/>
      <c r="M296" s="44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  <c r="AB296" s="27"/>
      <c r="AC296" s="27"/>
      <c r="AD296" s="27"/>
      <c r="AE296" s="27"/>
    </row>
    <row r="297" spans="2:31" x14ac:dyDescent="0.2">
      <c r="B297" s="30"/>
      <c r="C297" s="27"/>
      <c r="D297" s="44"/>
      <c r="E297" s="27"/>
      <c r="F297" s="27"/>
      <c r="G297" s="27"/>
      <c r="H297" s="27"/>
      <c r="I297" s="27"/>
      <c r="J297" s="27"/>
      <c r="K297" s="27"/>
      <c r="L297" s="27"/>
      <c r="M297" s="44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  <c r="AB297" s="27"/>
      <c r="AC297" s="27"/>
      <c r="AD297" s="27"/>
      <c r="AE297" s="27"/>
    </row>
    <row r="298" spans="2:31" x14ac:dyDescent="0.2">
      <c r="B298" s="30"/>
      <c r="C298" s="27"/>
      <c r="D298" s="44"/>
      <c r="E298" s="27"/>
      <c r="F298" s="27"/>
      <c r="G298" s="27"/>
      <c r="H298" s="27"/>
      <c r="I298" s="27"/>
      <c r="J298" s="27"/>
      <c r="K298" s="27"/>
      <c r="L298" s="27"/>
      <c r="M298" s="44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  <c r="AB298" s="27"/>
      <c r="AC298" s="27"/>
      <c r="AD298" s="27"/>
      <c r="AE298" s="27"/>
    </row>
    <row r="299" spans="2:31" x14ac:dyDescent="0.2">
      <c r="B299" s="30"/>
      <c r="C299" s="27"/>
      <c r="D299" s="44"/>
      <c r="E299" s="27"/>
      <c r="F299" s="27"/>
      <c r="G299" s="27"/>
      <c r="H299" s="27"/>
      <c r="I299" s="27"/>
      <c r="J299" s="27"/>
      <c r="K299" s="27"/>
      <c r="L299" s="27"/>
      <c r="M299" s="44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  <c r="AB299" s="27"/>
      <c r="AC299" s="27"/>
      <c r="AD299" s="27"/>
      <c r="AE299" s="27"/>
    </row>
    <row r="300" spans="2:31" x14ac:dyDescent="0.2">
      <c r="B300" s="30"/>
      <c r="C300" s="27"/>
      <c r="D300" s="44"/>
      <c r="E300" s="27"/>
      <c r="F300" s="27"/>
      <c r="G300" s="27"/>
      <c r="H300" s="27"/>
      <c r="I300" s="27"/>
      <c r="J300" s="27"/>
      <c r="K300" s="27"/>
      <c r="L300" s="27"/>
      <c r="M300" s="44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  <c r="AB300" s="27"/>
      <c r="AC300" s="27"/>
      <c r="AD300" s="27"/>
      <c r="AE300" s="27"/>
    </row>
    <row r="301" spans="2:31" x14ac:dyDescent="0.2">
      <c r="B301" s="30"/>
      <c r="C301" s="27"/>
      <c r="D301" s="44"/>
      <c r="E301" s="27"/>
      <c r="F301" s="27"/>
      <c r="G301" s="27"/>
      <c r="H301" s="27"/>
      <c r="I301" s="27"/>
      <c r="J301" s="27"/>
      <c r="K301" s="27"/>
      <c r="L301" s="27"/>
      <c r="M301" s="44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  <c r="AB301" s="27"/>
      <c r="AC301" s="27"/>
      <c r="AD301" s="27"/>
      <c r="AE301" s="27"/>
    </row>
    <row r="302" spans="2:31" x14ac:dyDescent="0.2">
      <c r="B302" s="30"/>
      <c r="C302" s="27"/>
      <c r="D302" s="44"/>
      <c r="E302" s="27"/>
      <c r="F302" s="27"/>
      <c r="G302" s="27"/>
      <c r="H302" s="27"/>
      <c r="I302" s="27"/>
      <c r="J302" s="27"/>
      <c r="K302" s="27"/>
      <c r="L302" s="27"/>
      <c r="M302" s="44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  <c r="AB302" s="27"/>
      <c r="AC302" s="27"/>
      <c r="AD302" s="27"/>
      <c r="AE302" s="27"/>
    </row>
    <row r="303" spans="2:31" x14ac:dyDescent="0.2">
      <c r="B303" s="30"/>
      <c r="C303" s="27"/>
      <c r="D303" s="44"/>
      <c r="E303" s="27"/>
      <c r="F303" s="27"/>
      <c r="G303" s="27"/>
      <c r="H303" s="27"/>
      <c r="I303" s="27"/>
      <c r="J303" s="27"/>
      <c r="K303" s="27"/>
      <c r="L303" s="27"/>
      <c r="M303" s="44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  <c r="AB303" s="27"/>
      <c r="AC303" s="27"/>
      <c r="AD303" s="27"/>
      <c r="AE303" s="27"/>
    </row>
    <row r="304" spans="2:31" x14ac:dyDescent="0.2">
      <c r="B304" s="30"/>
      <c r="C304" s="27"/>
      <c r="D304" s="44"/>
      <c r="E304" s="27"/>
      <c r="F304" s="27"/>
      <c r="G304" s="27"/>
      <c r="H304" s="27"/>
      <c r="I304" s="27"/>
      <c r="J304" s="27"/>
      <c r="K304" s="27"/>
      <c r="L304" s="27"/>
      <c r="M304" s="44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  <c r="AB304" s="27"/>
      <c r="AC304" s="27"/>
      <c r="AD304" s="27"/>
      <c r="AE304" s="27"/>
    </row>
    <row r="305" spans="2:31" x14ac:dyDescent="0.2">
      <c r="B305" s="30"/>
      <c r="C305" s="27"/>
      <c r="D305" s="44"/>
      <c r="E305" s="27"/>
      <c r="F305" s="27"/>
      <c r="G305" s="27"/>
      <c r="H305" s="27"/>
      <c r="I305" s="27"/>
      <c r="J305" s="27"/>
      <c r="K305" s="27"/>
      <c r="L305" s="27"/>
      <c r="M305" s="44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  <c r="AB305" s="27"/>
      <c r="AC305" s="27"/>
      <c r="AD305" s="27"/>
      <c r="AE305" s="27"/>
    </row>
    <row r="306" spans="2:31" x14ac:dyDescent="0.2">
      <c r="B306" s="30"/>
      <c r="C306" s="27"/>
      <c r="D306" s="44"/>
      <c r="E306" s="27"/>
      <c r="F306" s="27"/>
      <c r="G306" s="27"/>
      <c r="H306" s="27"/>
      <c r="I306" s="27"/>
      <c r="J306" s="27"/>
      <c r="K306" s="27"/>
      <c r="L306" s="27"/>
      <c r="M306" s="44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</row>
    <row r="307" spans="2:31" x14ac:dyDescent="0.2">
      <c r="B307" s="30"/>
      <c r="C307" s="27"/>
      <c r="D307" s="44"/>
      <c r="E307" s="27"/>
      <c r="F307" s="27"/>
      <c r="G307" s="27"/>
      <c r="H307" s="27"/>
      <c r="I307" s="27"/>
      <c r="J307" s="27"/>
      <c r="K307" s="27"/>
      <c r="L307" s="27"/>
      <c r="M307" s="44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</row>
    <row r="308" spans="2:31" x14ac:dyDescent="0.2">
      <c r="B308" s="30"/>
      <c r="C308" s="27"/>
      <c r="D308" s="44"/>
      <c r="E308" s="27"/>
      <c r="F308" s="27"/>
      <c r="G308" s="27"/>
      <c r="H308" s="27"/>
      <c r="I308" s="27"/>
      <c r="J308" s="27"/>
      <c r="K308" s="27"/>
      <c r="L308" s="27"/>
      <c r="M308" s="44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</row>
    <row r="309" spans="2:31" x14ac:dyDescent="0.2">
      <c r="B309" s="30"/>
      <c r="C309" s="27"/>
      <c r="D309" s="44"/>
      <c r="E309" s="27"/>
      <c r="F309" s="27"/>
      <c r="G309" s="27"/>
      <c r="H309" s="27"/>
      <c r="I309" s="27"/>
      <c r="J309" s="27"/>
      <c r="K309" s="27"/>
      <c r="L309" s="27"/>
      <c r="M309" s="44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</row>
    <row r="310" spans="2:31" x14ac:dyDescent="0.2">
      <c r="B310" s="30"/>
      <c r="C310" s="27"/>
      <c r="D310" s="44"/>
      <c r="E310" s="27"/>
      <c r="F310" s="27"/>
      <c r="G310" s="27"/>
      <c r="H310" s="27"/>
      <c r="I310" s="27"/>
      <c r="J310" s="27"/>
      <c r="K310" s="27"/>
      <c r="L310" s="27"/>
      <c r="M310" s="44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</row>
    <row r="311" spans="2:31" x14ac:dyDescent="0.2">
      <c r="B311" s="30"/>
      <c r="C311" s="27"/>
      <c r="D311" s="44"/>
      <c r="E311" s="27"/>
      <c r="F311" s="27"/>
      <c r="G311" s="27"/>
      <c r="H311" s="27"/>
      <c r="I311" s="27"/>
      <c r="J311" s="27"/>
      <c r="K311" s="27"/>
      <c r="L311" s="27"/>
      <c r="M311" s="44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</row>
    <row r="312" spans="2:31" x14ac:dyDescent="0.2">
      <c r="B312" s="30"/>
      <c r="C312" s="27"/>
      <c r="D312" s="44"/>
      <c r="E312" s="27"/>
      <c r="F312" s="27"/>
      <c r="G312" s="27"/>
      <c r="H312" s="27"/>
      <c r="I312" s="27"/>
      <c r="J312" s="27"/>
      <c r="K312" s="27"/>
      <c r="L312" s="27"/>
      <c r="M312" s="44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</row>
    <row r="313" spans="2:31" x14ac:dyDescent="0.2">
      <c r="B313" s="30"/>
      <c r="C313" s="27"/>
      <c r="D313" s="44"/>
      <c r="E313" s="27"/>
      <c r="F313" s="27"/>
      <c r="G313" s="27"/>
      <c r="H313" s="27"/>
      <c r="I313" s="27"/>
      <c r="J313" s="27"/>
      <c r="K313" s="27"/>
      <c r="L313" s="27"/>
      <c r="M313" s="44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</row>
    <row r="314" spans="2:31" x14ac:dyDescent="0.2">
      <c r="B314" s="30"/>
      <c r="C314" s="27"/>
      <c r="D314" s="44"/>
      <c r="E314" s="27"/>
      <c r="F314" s="27"/>
      <c r="G314" s="27"/>
      <c r="H314" s="27"/>
      <c r="I314" s="27"/>
      <c r="J314" s="27"/>
      <c r="K314" s="27"/>
      <c r="L314" s="27"/>
      <c r="M314" s="44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  <c r="AB314" s="27"/>
      <c r="AC314" s="27"/>
      <c r="AD314" s="27"/>
      <c r="AE314" s="27"/>
    </row>
    <row r="315" spans="2:31" x14ac:dyDescent="0.2">
      <c r="B315" s="30"/>
      <c r="C315" s="27"/>
      <c r="D315" s="44"/>
      <c r="E315" s="27"/>
      <c r="F315" s="27"/>
      <c r="G315" s="27"/>
      <c r="H315" s="27"/>
      <c r="I315" s="27"/>
      <c r="J315" s="27"/>
      <c r="K315" s="27"/>
      <c r="L315" s="27"/>
      <c r="M315" s="44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  <c r="AB315" s="27"/>
      <c r="AC315" s="27"/>
      <c r="AD315" s="27"/>
      <c r="AE315" s="27"/>
    </row>
    <row r="316" spans="2:31" x14ac:dyDescent="0.2">
      <c r="B316" s="30"/>
      <c r="C316" s="27"/>
      <c r="D316" s="44"/>
      <c r="E316" s="27"/>
      <c r="F316" s="27"/>
      <c r="G316" s="27"/>
      <c r="H316" s="27"/>
      <c r="I316" s="27"/>
      <c r="J316" s="27"/>
      <c r="K316" s="27"/>
      <c r="L316" s="27"/>
      <c r="M316" s="44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  <c r="AB316" s="27"/>
      <c r="AC316" s="27"/>
      <c r="AD316" s="27"/>
      <c r="AE316" s="27"/>
    </row>
    <row r="317" spans="2:31" x14ac:dyDescent="0.2">
      <c r="B317" s="30"/>
      <c r="C317" s="27"/>
      <c r="D317" s="44"/>
      <c r="E317" s="27"/>
      <c r="F317" s="27"/>
      <c r="G317" s="27"/>
      <c r="H317" s="27"/>
      <c r="I317" s="27"/>
      <c r="J317" s="27"/>
      <c r="K317" s="27"/>
      <c r="L317" s="27"/>
      <c r="M317" s="44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  <c r="AD317" s="27"/>
      <c r="AE317" s="27"/>
    </row>
    <row r="318" spans="2:31" x14ac:dyDescent="0.2">
      <c r="B318" s="30"/>
      <c r="C318" s="27"/>
      <c r="D318" s="44"/>
      <c r="E318" s="27"/>
      <c r="F318" s="27"/>
      <c r="G318" s="27"/>
      <c r="H318" s="27"/>
      <c r="I318" s="27"/>
      <c r="J318" s="27"/>
      <c r="K318" s="27"/>
      <c r="L318" s="27"/>
      <c r="M318" s="44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  <c r="AB318" s="27"/>
      <c r="AC318" s="27"/>
      <c r="AD318" s="27"/>
      <c r="AE318" s="27"/>
    </row>
    <row r="319" spans="2:31" x14ac:dyDescent="0.2">
      <c r="B319" s="30"/>
      <c r="C319" s="27"/>
      <c r="D319" s="44"/>
      <c r="E319" s="27"/>
      <c r="F319" s="27"/>
      <c r="G319" s="27"/>
      <c r="H319" s="27"/>
      <c r="I319" s="27"/>
      <c r="J319" s="27"/>
      <c r="K319" s="27"/>
      <c r="L319" s="27"/>
      <c r="M319" s="44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  <c r="AB319" s="27"/>
      <c r="AC319" s="27"/>
      <c r="AD319" s="27"/>
      <c r="AE319" s="27"/>
    </row>
    <row r="320" spans="2:31" x14ac:dyDescent="0.2">
      <c r="B320" s="30"/>
      <c r="C320" s="27"/>
      <c r="D320" s="44"/>
      <c r="E320" s="27"/>
      <c r="F320" s="27"/>
      <c r="G320" s="27"/>
      <c r="H320" s="27"/>
      <c r="I320" s="27"/>
      <c r="J320" s="27"/>
      <c r="K320" s="27"/>
      <c r="L320" s="27"/>
      <c r="M320" s="44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  <c r="AB320" s="27"/>
      <c r="AC320" s="27"/>
      <c r="AD320" s="27"/>
      <c r="AE320" s="27"/>
    </row>
    <row r="321" spans="2:31" x14ac:dyDescent="0.2">
      <c r="B321" s="30"/>
      <c r="C321" s="27"/>
      <c r="D321" s="44"/>
      <c r="E321" s="27"/>
      <c r="F321" s="27"/>
      <c r="G321" s="27"/>
      <c r="H321" s="27"/>
      <c r="I321" s="27"/>
      <c r="J321" s="27"/>
      <c r="K321" s="27"/>
      <c r="L321" s="27"/>
      <c r="M321" s="44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  <c r="AB321" s="27"/>
      <c r="AC321" s="27"/>
      <c r="AD321" s="27"/>
      <c r="AE321" s="27"/>
    </row>
    <row r="322" spans="2:31" x14ac:dyDescent="0.2">
      <c r="B322" s="30"/>
      <c r="C322" s="27"/>
      <c r="D322" s="44"/>
      <c r="E322" s="27"/>
      <c r="F322" s="27"/>
      <c r="G322" s="27"/>
      <c r="H322" s="27"/>
      <c r="I322" s="27"/>
      <c r="J322" s="27"/>
      <c r="K322" s="27"/>
      <c r="L322" s="27"/>
      <c r="M322" s="44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  <c r="AD322" s="27"/>
      <c r="AE322" s="27"/>
    </row>
    <row r="323" spans="2:31" x14ac:dyDescent="0.2">
      <c r="B323" s="30"/>
      <c r="C323" s="27"/>
      <c r="D323" s="44"/>
      <c r="E323" s="27"/>
      <c r="F323" s="27"/>
      <c r="G323" s="27"/>
      <c r="H323" s="27"/>
      <c r="I323" s="27"/>
      <c r="J323" s="27"/>
      <c r="K323" s="27"/>
      <c r="L323" s="27"/>
      <c r="M323" s="44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  <c r="AB323" s="27"/>
      <c r="AC323" s="27"/>
      <c r="AD323" s="27"/>
      <c r="AE323" s="27"/>
    </row>
  </sheetData>
  <mergeCells count="34">
    <mergeCell ref="A40:A41"/>
    <mergeCell ref="A42:A43"/>
    <mergeCell ref="A44:A45"/>
    <mergeCell ref="A46:A47"/>
    <mergeCell ref="A38:A39"/>
    <mergeCell ref="A23:B23"/>
    <mergeCell ref="A24:B24"/>
    <mergeCell ref="A25:B25"/>
    <mergeCell ref="A27:B27"/>
    <mergeCell ref="A28:B28"/>
    <mergeCell ref="A29:B29"/>
    <mergeCell ref="A30:B30"/>
    <mergeCell ref="A32:B32"/>
    <mergeCell ref="A33:B33"/>
    <mergeCell ref="A34:B34"/>
    <mergeCell ref="A36:B36"/>
    <mergeCell ref="A22:B22"/>
    <mergeCell ref="A8:B8"/>
    <mergeCell ref="A9:B9"/>
    <mergeCell ref="A10:B10"/>
    <mergeCell ref="A11:B11"/>
    <mergeCell ref="A12:B12"/>
    <mergeCell ref="A13:B13"/>
    <mergeCell ref="A14:B14"/>
    <mergeCell ref="A16:B16"/>
    <mergeCell ref="A17:B17"/>
    <mergeCell ref="A19:B19"/>
    <mergeCell ref="A20:B20"/>
    <mergeCell ref="A7:B7"/>
    <mergeCell ref="A2:B2"/>
    <mergeCell ref="A3:B3"/>
    <mergeCell ref="A4:B4"/>
    <mergeCell ref="A5:B5"/>
    <mergeCell ref="A6:B6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Bailey, Bryan</dc:creator>
  <cp:lastModifiedBy>Andrea Minio</cp:lastModifiedBy>
  <dcterms:created xsi:type="dcterms:W3CDTF">2022-08-04T18:09:46Z</dcterms:created>
  <dcterms:modified xsi:type="dcterms:W3CDTF">2023-04-19T16:48:00Z</dcterms:modified>
</cp:coreProperties>
</file>