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/>
  <mc:AlternateContent xmlns:mc="http://schemas.openxmlformats.org/markup-compatibility/2006">
    <mc:Choice Requires="x15">
      <x15ac:absPath xmlns:x15ac="http://schemas.microsoft.com/office/spreadsheetml/2010/11/ac" url="/Users/srhee/Dropbox/Publications/Fan-QTL-2020/SubmittedToG3/revision_response_to_reviwers/New_or_edited_supplementals/"/>
    </mc:Choice>
  </mc:AlternateContent>
  <xr:revisionPtr revIDLastSave="0" documentId="13_ncr:1_{0A085CC8-F596-7444-B010-B86589B7ACAB}" xr6:coauthVersionLast="45" xr6:coauthVersionMax="45" xr10:uidLastSave="{00000000-0000-0000-0000-000000000000}"/>
  <bookViews>
    <workbookView xWindow="19340" yWindow="460" windowWidth="35040" windowHeight="26720" xr2:uid="{00000000-000D-0000-FFFF-FFFF00000000}"/>
  </bookViews>
  <sheets>
    <sheet name="Arabidopsis" sheetId="1" r:id="rId1"/>
    <sheet name="Ric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2" l="1"/>
  <c r="L12" i="2"/>
  <c r="J12" i="2"/>
  <c r="M12" i="2" s="1"/>
  <c r="I12" i="2"/>
  <c r="H12" i="2"/>
  <c r="K12" i="2" s="1"/>
  <c r="K11" i="2"/>
  <c r="J11" i="2"/>
  <c r="M11" i="2" s="1"/>
  <c r="I11" i="2"/>
  <c r="L11" i="2" s="1"/>
  <c r="H11" i="2"/>
  <c r="M10" i="2"/>
  <c r="L10" i="2"/>
  <c r="J10" i="2"/>
  <c r="I10" i="2"/>
  <c r="H10" i="2"/>
  <c r="K10" i="2" s="1"/>
  <c r="J9" i="2"/>
  <c r="M9" i="2" s="1"/>
  <c r="I9" i="2"/>
  <c r="L9" i="2" s="1"/>
  <c r="H9" i="2"/>
  <c r="K9" i="2" s="1"/>
  <c r="J8" i="2"/>
  <c r="M8" i="2" s="1"/>
  <c r="I8" i="2"/>
  <c r="L8" i="2" s="1"/>
  <c r="H8" i="2"/>
  <c r="K8" i="2" s="1"/>
  <c r="K7" i="2"/>
  <c r="J7" i="2"/>
  <c r="M7" i="2" s="1"/>
  <c r="I7" i="2"/>
  <c r="L7" i="2" s="1"/>
  <c r="H7" i="2"/>
  <c r="M6" i="2"/>
  <c r="K6" i="2"/>
  <c r="J6" i="2"/>
  <c r="I6" i="2"/>
  <c r="L6" i="2" s="1"/>
  <c r="H6" i="2"/>
  <c r="K5" i="2"/>
  <c r="J5" i="2"/>
  <c r="M5" i="2" s="1"/>
  <c r="I5" i="2"/>
  <c r="L5" i="2" s="1"/>
  <c r="H5" i="2"/>
  <c r="M4" i="2"/>
  <c r="J4" i="2"/>
  <c r="I4" i="2"/>
  <c r="L4" i="2" s="1"/>
  <c r="H4" i="2"/>
  <c r="K4" i="2" s="1"/>
  <c r="J3" i="2"/>
  <c r="I3" i="2"/>
  <c r="L3" i="2" s="1"/>
  <c r="H3" i="2"/>
  <c r="K3" i="2" s="1"/>
  <c r="G12" i="1"/>
  <c r="M10" i="1"/>
  <c r="L10" i="1"/>
  <c r="J10" i="1"/>
  <c r="I10" i="1"/>
  <c r="H10" i="1"/>
  <c r="K10" i="1" s="1"/>
  <c r="L9" i="1"/>
  <c r="K9" i="1"/>
  <c r="J9" i="1"/>
  <c r="M9" i="1" s="1"/>
  <c r="I9" i="1"/>
  <c r="H9" i="1"/>
  <c r="M8" i="1"/>
  <c r="L8" i="1"/>
  <c r="J8" i="1"/>
  <c r="I8" i="1"/>
  <c r="H8" i="1"/>
  <c r="K8" i="1" s="1"/>
  <c r="L7" i="1"/>
  <c r="K7" i="1"/>
  <c r="J7" i="1"/>
  <c r="M7" i="1" s="1"/>
  <c r="I7" i="1"/>
  <c r="H7" i="1"/>
  <c r="M6" i="1"/>
  <c r="L6" i="1"/>
  <c r="J6" i="1"/>
  <c r="I6" i="1"/>
  <c r="H6" i="1"/>
  <c r="K6" i="1" s="1"/>
  <c r="L5" i="1"/>
  <c r="K5" i="1"/>
  <c r="J5" i="1"/>
  <c r="M5" i="1" s="1"/>
  <c r="I5" i="1"/>
  <c r="H5" i="1"/>
  <c r="M4" i="1"/>
  <c r="L4" i="1"/>
  <c r="L12" i="1" s="1"/>
  <c r="J4" i="1"/>
  <c r="I4" i="1"/>
  <c r="H4" i="1"/>
  <c r="K4" i="1" s="1"/>
  <c r="L3" i="1"/>
  <c r="K3" i="1"/>
  <c r="J3" i="1"/>
  <c r="J12" i="1" s="1"/>
  <c r="I3" i="1"/>
  <c r="H3" i="1"/>
  <c r="K14" i="2" l="1"/>
  <c r="J14" i="2"/>
  <c r="L14" i="2"/>
  <c r="M3" i="2"/>
  <c r="M14" i="2" s="1"/>
  <c r="K12" i="1"/>
  <c r="M3" i="1"/>
  <c r="M12" i="1" s="1"/>
</calcChain>
</file>

<file path=xl/sharedStrings.xml><?xml version="1.0" encoding="utf-8"?>
<sst xmlns="http://schemas.openxmlformats.org/spreadsheetml/2006/main" count="87" uniqueCount="55">
  <si>
    <t>species</t>
  </si>
  <si>
    <t>gene name</t>
  </si>
  <si>
    <t>number of gene on QTL</t>
  </si>
  <si>
    <t>number of causal gene</t>
  </si>
  <si>
    <t>pos 5%</t>
  </si>
  <si>
    <t>pos 10%</t>
  </si>
  <si>
    <t>pos 20%</t>
  </si>
  <si>
    <t>top5%</t>
  </si>
  <si>
    <t>top10%</t>
  </si>
  <si>
    <t>top20%</t>
  </si>
  <si>
    <t>precision at 5%</t>
  </si>
  <si>
    <t>precision at 10%</t>
  </si>
  <si>
    <t>precision at 20%</t>
  </si>
  <si>
    <t>reference</t>
  </si>
  <si>
    <t>Oryza sativa</t>
  </si>
  <si>
    <t>Arabidopsis thaliana</t>
  </si>
  <si>
    <t>nal1</t>
  </si>
  <si>
    <t>AGL6, MAX3</t>
  </si>
  <si>
    <r>
      <t xml:space="preserve">Qi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2008</t>
    </r>
  </si>
  <si>
    <t>ts1</t>
  </si>
  <si>
    <t>Huang et al., 2012; Huang et al., 2013; Ehrenreich et al., 2007</t>
  </si>
  <si>
    <t>Sweet17</t>
  </si>
  <si>
    <r>
      <t xml:space="preserve">Liu </t>
    </r>
    <r>
      <rPr>
        <i/>
        <sz val="12"/>
        <rFont val="Arial"/>
      </rPr>
      <t xml:space="preserve">et al., </t>
    </r>
    <r>
      <rPr>
        <sz val="12"/>
        <color theme="1"/>
        <rFont val="Arial"/>
      </rPr>
      <t>2017</t>
    </r>
  </si>
  <si>
    <t>WRKY13</t>
  </si>
  <si>
    <r>
      <t xml:space="preserve">Fabien </t>
    </r>
    <r>
      <rPr>
        <i/>
        <sz val="12"/>
        <rFont val="Arial"/>
      </rPr>
      <t xml:space="preserve">et al., </t>
    </r>
    <r>
      <rPr>
        <sz val="12"/>
        <color theme="1"/>
        <rFont val="Arial"/>
      </rPr>
      <t>2013</t>
    </r>
  </si>
  <si>
    <t>RPK1</t>
  </si>
  <si>
    <r>
      <t xml:space="preserve">Hu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2008; Qiu </t>
    </r>
    <r>
      <rPr>
        <i/>
        <sz val="12"/>
        <rFont val="Arial"/>
      </rPr>
      <t xml:space="preserve">et al., </t>
    </r>
    <r>
      <rPr>
        <sz val="12"/>
        <color theme="1"/>
        <rFont val="Arial"/>
      </rPr>
      <t>2007</t>
    </r>
  </si>
  <si>
    <t>qACE9</t>
  </si>
  <si>
    <r>
      <t xml:space="preserve">Motte </t>
    </r>
    <r>
      <rPr>
        <i/>
        <sz val="12"/>
        <rFont val="Arial"/>
      </rPr>
      <t xml:space="preserve">et al., </t>
    </r>
    <r>
      <rPr>
        <sz val="12"/>
        <color theme="1"/>
        <rFont val="Arial"/>
      </rPr>
      <t>2014</t>
    </r>
  </si>
  <si>
    <t>FBA2, AZF2</t>
  </si>
  <si>
    <r>
      <t xml:space="preserve">Gao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2016</t>
    </r>
  </si>
  <si>
    <t>kala4</t>
  </si>
  <si>
    <r>
      <t xml:space="preserve">Oikawa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2015</t>
    </r>
  </si>
  <si>
    <t>osh15</t>
  </si>
  <si>
    <r>
      <t>Yuan</t>
    </r>
    <r>
      <rPr>
        <i/>
        <sz val="12"/>
        <rFont val="Arial"/>
      </rPr>
      <t xml:space="preserve"> et al.,</t>
    </r>
    <r>
      <rPr>
        <sz val="12"/>
        <color theme="1"/>
        <rFont val="Arial"/>
      </rPr>
      <t xml:space="preserve"> 2016</t>
    </r>
  </si>
  <si>
    <t>AHK3</t>
  </si>
  <si>
    <r>
      <t xml:space="preserve">Fan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2016; Sato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1999</t>
    </r>
  </si>
  <si>
    <t>Pi35/Pish</t>
  </si>
  <si>
    <r>
      <t xml:space="preserve">Fukuoka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2014</t>
    </r>
  </si>
  <si>
    <r>
      <t xml:space="preserve">Guo </t>
    </r>
    <r>
      <rPr>
        <i/>
        <sz val="12"/>
        <rFont val="Arial"/>
      </rPr>
      <t xml:space="preserve">et al., </t>
    </r>
    <r>
      <rPr>
        <sz val="12"/>
        <color theme="1"/>
        <rFont val="Arial"/>
      </rPr>
      <t xml:space="preserve">2016; Riefler </t>
    </r>
    <r>
      <rPr>
        <i/>
        <sz val="12"/>
        <rFont val="Arial"/>
      </rPr>
      <t xml:space="preserve">et al., </t>
    </r>
    <r>
      <rPr>
        <sz val="12"/>
        <color theme="1"/>
        <rFont val="Arial"/>
      </rPr>
      <t>2006</t>
    </r>
  </si>
  <si>
    <t xml:space="preserve">Pi-k </t>
  </si>
  <si>
    <t>AHK2</t>
  </si>
  <si>
    <r>
      <t xml:space="preserve">Sharma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2005; Azizi </t>
    </r>
    <r>
      <rPr>
        <i/>
        <sz val="12"/>
        <rFont val="Arial"/>
      </rPr>
      <t xml:space="preserve">et al., </t>
    </r>
    <r>
      <rPr>
        <sz val="12"/>
        <color theme="1"/>
        <rFont val="Arial"/>
      </rPr>
      <t>2016</t>
    </r>
  </si>
  <si>
    <t>UROD</t>
  </si>
  <si>
    <r>
      <t xml:space="preserve">Guo </t>
    </r>
    <r>
      <rPr>
        <i/>
        <sz val="12"/>
        <rFont val="Arial"/>
      </rPr>
      <t xml:space="preserve">et al., </t>
    </r>
    <r>
      <rPr>
        <sz val="12"/>
        <color theme="1"/>
        <rFont val="Arial"/>
      </rPr>
      <t xml:space="preserve">2016; Riefler </t>
    </r>
    <r>
      <rPr>
        <i/>
        <sz val="12"/>
        <rFont val="Arial"/>
      </rPr>
      <t xml:space="preserve">et al., </t>
    </r>
    <r>
      <rPr>
        <sz val="12"/>
        <color theme="1"/>
        <rFont val="Arial"/>
      </rPr>
      <t>2006</t>
    </r>
  </si>
  <si>
    <r>
      <t xml:space="preserve">Zeng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2013</t>
    </r>
  </si>
  <si>
    <t>OsAH, OsARF, OsWAK125, OsACF, OsGDP, OsPOLEI19, OsNAM, OsCESA10</t>
  </si>
  <si>
    <t>TGG1, TGG2</t>
  </si>
  <si>
    <t>Dixit et al.,2015</t>
  </si>
  <si>
    <t>average</t>
  </si>
  <si>
    <r>
      <t xml:space="preserve">Pfalz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2007; Barth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2006</t>
    </r>
  </si>
  <si>
    <t>GSOH1</t>
  </si>
  <si>
    <r>
      <t xml:space="preserve">Hansen </t>
    </r>
    <r>
      <rPr>
        <i/>
        <sz val="12"/>
        <rFont val="Arial"/>
      </rPr>
      <t>et al.,</t>
    </r>
    <r>
      <rPr>
        <sz val="12"/>
        <color theme="1"/>
        <rFont val="Arial"/>
      </rPr>
      <t xml:space="preserve"> 2008</t>
    </r>
  </si>
  <si>
    <t>`</t>
  </si>
  <si>
    <t>Supplemental Table S2. External validation of ortholog-trained Arabidopsis and rice model using known causal genes in Arabidopsis and rice.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</si>
</sst>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>
    <font>
      <sz val="12"/>
      <color theme="1"/>
      <name val="Arial"/>
    </font>
    <font>
      <sz val="12"/>
      <color theme="1"/>
      <name val="Calibri"/>
    </font>
    <font>
      <i/>
      <sz val="12"/>
      <color rgb="FF000000"/>
      <name val="Arial"/>
    </font>
    <font>
      <sz val="12"/>
      <name val="Arial"/>
    </font>
    <font>
      <i/>
      <sz val="12"/>
      <color rgb="FF000000"/>
      <name val="Calibri"/>
    </font>
    <font>
      <i/>
      <sz val="12"/>
      <color theme="1"/>
      <name val="Calibri"/>
    </font>
    <font>
      <i/>
      <sz val="12"/>
      <name val="Arial"/>
    </font>
    <font>
      <sz val="12"/>
      <color theme="1"/>
      <name val="Calibri"/>
    </font>
    <font>
      <sz val="9"/>
      <color theme="1"/>
      <name val="Sans-serif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5" fillId="0" borderId="0" xfId="0" applyFont="1" applyAlignment="1"/>
    <xf numFmtId="0" fontId="6" fillId="0" borderId="0" xfId="0" applyFont="1" applyAlignment="1"/>
    <xf numFmtId="164" fontId="7" fillId="0" borderId="0" xfId="0" applyNumberFormat="1" applyFont="1"/>
    <xf numFmtId="0" fontId="8" fillId="2" borderId="0" xfId="0" applyFont="1" applyFill="1" applyAlignment="1"/>
    <xf numFmtId="0" fontId="3" fillId="0" borderId="0" xfId="0" applyFont="1" applyFill="1"/>
    <xf numFmtId="0" fontId="2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/>
    <xf numFmtId="0" fontId="0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tabSelected="1" workbookViewId="0">
      <selection activeCell="D13" sqref="D13"/>
    </sheetView>
  </sheetViews>
  <sheetFormatPr baseColWidth="10" defaultColWidth="11.28515625" defaultRowHeight="15" customHeight="1"/>
  <cols>
    <col min="1" max="1" width="15.140625" customWidth="1"/>
    <col min="2" max="2" width="10.5703125" customWidth="1"/>
    <col min="3" max="3" width="11.7109375" customWidth="1"/>
    <col min="4" max="4" width="10.5703125" customWidth="1"/>
    <col min="5" max="5" width="6.28515625" customWidth="1"/>
    <col min="6" max="6" width="7.7109375" customWidth="1"/>
    <col min="7" max="7" width="6.7109375" customWidth="1"/>
    <col min="8" max="8" width="5.42578125" customWidth="1"/>
    <col min="9" max="10" width="6.28515625" customWidth="1"/>
    <col min="11" max="11" width="11.85546875" customWidth="1"/>
    <col min="12" max="13" width="12.42578125" customWidth="1"/>
    <col min="14" max="14" width="8" customWidth="1"/>
    <col min="15" max="26" width="10.5703125" customWidth="1"/>
  </cols>
  <sheetData>
    <row r="1" spans="1:26" ht="15" customHeight="1">
      <c r="A1" t="s">
        <v>54</v>
      </c>
    </row>
    <row r="2" spans="1:26" ht="15.7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2" t="s">
        <v>13</v>
      </c>
    </row>
    <row r="3" spans="1:26" ht="15.75" customHeight="1">
      <c r="A3" s="1" t="s">
        <v>15</v>
      </c>
      <c r="B3" s="3" t="s">
        <v>17</v>
      </c>
      <c r="C3" s="1">
        <v>457</v>
      </c>
      <c r="D3" s="1">
        <v>2</v>
      </c>
      <c r="E3" s="1">
        <v>2</v>
      </c>
      <c r="F3" s="1">
        <v>2</v>
      </c>
      <c r="G3" s="1">
        <v>2</v>
      </c>
      <c r="H3" s="1">
        <f t="shared" ref="H3:H10" si="0">C3*0.05</f>
        <v>22.85</v>
      </c>
      <c r="I3" s="1">
        <f t="shared" ref="I3:I10" si="1">C3*0.1</f>
        <v>45.7</v>
      </c>
      <c r="J3" s="1">
        <f t="shared" ref="J3:J10" si="2">C3*0.2</f>
        <v>91.4</v>
      </c>
      <c r="K3" s="1">
        <f t="shared" ref="K3:M3" si="3">E3/H3</f>
        <v>8.7527352297592995E-2</v>
      </c>
      <c r="L3" s="1">
        <f t="shared" si="3"/>
        <v>4.3763676148796497E-2</v>
      </c>
      <c r="M3" s="1">
        <f t="shared" si="3"/>
        <v>2.1881838074398249E-2</v>
      </c>
      <c r="N3" s="4" t="s">
        <v>20</v>
      </c>
    </row>
    <row r="4" spans="1:26" ht="15.75" customHeight="1">
      <c r="A4" s="1" t="s">
        <v>15</v>
      </c>
      <c r="B4" s="5" t="s">
        <v>21</v>
      </c>
      <c r="C4" s="1">
        <v>186</v>
      </c>
      <c r="D4" s="1">
        <v>1</v>
      </c>
      <c r="E4" s="1">
        <v>0</v>
      </c>
      <c r="F4" s="1">
        <v>0</v>
      </c>
      <c r="G4" s="1">
        <v>0</v>
      </c>
      <c r="H4" s="1">
        <f t="shared" si="0"/>
        <v>9.3000000000000007</v>
      </c>
      <c r="I4" s="1">
        <f t="shared" si="1"/>
        <v>18.600000000000001</v>
      </c>
      <c r="J4" s="1">
        <f t="shared" si="2"/>
        <v>37.200000000000003</v>
      </c>
      <c r="K4" s="1">
        <f t="shared" ref="K4:M4" si="4">E4/H4</f>
        <v>0</v>
      </c>
      <c r="L4" s="1">
        <f t="shared" si="4"/>
        <v>0</v>
      </c>
      <c r="M4" s="1">
        <f t="shared" si="4"/>
        <v>0</v>
      </c>
      <c r="N4" s="2" t="s">
        <v>24</v>
      </c>
    </row>
    <row r="5" spans="1:26" ht="15.75" customHeight="1">
      <c r="A5" s="1" t="s">
        <v>15</v>
      </c>
      <c r="B5" s="5" t="s">
        <v>25</v>
      </c>
      <c r="C5" s="1">
        <v>554</v>
      </c>
      <c r="D5" s="1">
        <v>1</v>
      </c>
      <c r="E5" s="1">
        <v>0</v>
      </c>
      <c r="F5" s="1">
        <v>0</v>
      </c>
      <c r="G5" s="1">
        <v>0</v>
      </c>
      <c r="H5" s="1">
        <f t="shared" si="0"/>
        <v>27.700000000000003</v>
      </c>
      <c r="I5" s="1">
        <f t="shared" si="1"/>
        <v>55.400000000000006</v>
      </c>
      <c r="J5" s="1">
        <f t="shared" si="2"/>
        <v>110.80000000000001</v>
      </c>
      <c r="K5" s="1">
        <f t="shared" ref="K5:M5" si="5">E5/H5</f>
        <v>0</v>
      </c>
      <c r="L5" s="1">
        <f t="shared" si="5"/>
        <v>0</v>
      </c>
      <c r="M5" s="1">
        <f t="shared" si="5"/>
        <v>0</v>
      </c>
      <c r="N5" s="2" t="s">
        <v>28</v>
      </c>
    </row>
    <row r="6" spans="1:26" ht="15.75" customHeight="1">
      <c r="A6" s="1" t="s">
        <v>15</v>
      </c>
      <c r="B6" s="3" t="s">
        <v>29</v>
      </c>
      <c r="C6" s="1">
        <v>111</v>
      </c>
      <c r="D6" s="1">
        <v>2</v>
      </c>
      <c r="E6" s="1">
        <v>1</v>
      </c>
      <c r="F6" s="1">
        <v>1</v>
      </c>
      <c r="G6" s="1">
        <v>2</v>
      </c>
      <c r="H6" s="1">
        <f t="shared" si="0"/>
        <v>5.5500000000000007</v>
      </c>
      <c r="I6" s="1">
        <f t="shared" si="1"/>
        <v>11.100000000000001</v>
      </c>
      <c r="J6" s="1">
        <f t="shared" si="2"/>
        <v>22.200000000000003</v>
      </c>
      <c r="K6" s="1">
        <f t="shared" ref="K6:M6" si="6">E6/H6</f>
        <v>0.18018018018018014</v>
      </c>
      <c r="L6" s="1">
        <f t="shared" si="6"/>
        <v>9.0090090090090072E-2</v>
      </c>
      <c r="M6" s="1">
        <f t="shared" si="6"/>
        <v>9.0090090090090072E-2</v>
      </c>
      <c r="N6" s="2" t="s">
        <v>34</v>
      </c>
    </row>
    <row r="7" spans="1:26" ht="15.75" customHeight="1">
      <c r="A7" s="1" t="s">
        <v>15</v>
      </c>
      <c r="B7" s="5" t="s">
        <v>35</v>
      </c>
      <c r="C7" s="1">
        <v>366</v>
      </c>
      <c r="D7" s="1">
        <v>1</v>
      </c>
      <c r="E7" s="1">
        <v>1</v>
      </c>
      <c r="F7" s="1">
        <v>1</v>
      </c>
      <c r="G7" s="1">
        <v>1</v>
      </c>
      <c r="H7" s="1">
        <f t="shared" si="0"/>
        <v>18.3</v>
      </c>
      <c r="I7" s="1">
        <f t="shared" si="1"/>
        <v>36.6</v>
      </c>
      <c r="J7" s="1">
        <f t="shared" si="2"/>
        <v>73.2</v>
      </c>
      <c r="K7" s="1">
        <f t="shared" ref="K7:M7" si="7">E7/H7</f>
        <v>5.4644808743169397E-2</v>
      </c>
      <c r="L7" s="1">
        <f t="shared" si="7"/>
        <v>2.7322404371584699E-2</v>
      </c>
      <c r="M7" s="1">
        <f t="shared" si="7"/>
        <v>1.3661202185792349E-2</v>
      </c>
      <c r="N7" s="2" t="s">
        <v>39</v>
      </c>
    </row>
    <row r="8" spans="1:26" ht="15.75" customHeight="1">
      <c r="A8" s="1" t="s">
        <v>15</v>
      </c>
      <c r="B8" s="5" t="s">
        <v>41</v>
      </c>
      <c r="C8" s="1">
        <v>293</v>
      </c>
      <c r="D8" s="1">
        <v>1</v>
      </c>
      <c r="E8" s="1">
        <v>1</v>
      </c>
      <c r="F8" s="1">
        <v>1</v>
      </c>
      <c r="G8" s="1">
        <v>1</v>
      </c>
      <c r="H8" s="1">
        <f t="shared" si="0"/>
        <v>14.65</v>
      </c>
      <c r="I8" s="1">
        <f t="shared" si="1"/>
        <v>29.3</v>
      </c>
      <c r="J8" s="1">
        <f t="shared" si="2"/>
        <v>58.6</v>
      </c>
      <c r="K8" s="1">
        <f t="shared" ref="K8:M8" si="8">E8/H8</f>
        <v>6.8259385665529013E-2</v>
      </c>
      <c r="L8" s="1">
        <f t="shared" si="8"/>
        <v>3.4129692832764506E-2</v>
      </c>
      <c r="M8" s="1">
        <f t="shared" si="8"/>
        <v>1.7064846416382253E-2</v>
      </c>
      <c r="N8" s="2" t="s">
        <v>44</v>
      </c>
    </row>
    <row r="9" spans="1:26" s="14" customFormat="1" ht="15.75" customHeight="1">
      <c r="A9" s="10" t="s">
        <v>15</v>
      </c>
      <c r="B9" s="11" t="s">
        <v>47</v>
      </c>
      <c r="C9" s="10">
        <v>469</v>
      </c>
      <c r="D9" s="10">
        <v>2</v>
      </c>
      <c r="E9" s="10">
        <v>0</v>
      </c>
      <c r="F9" s="10">
        <v>1</v>
      </c>
      <c r="G9" s="10">
        <v>2</v>
      </c>
      <c r="H9" s="12">
        <f t="shared" si="0"/>
        <v>23.450000000000003</v>
      </c>
      <c r="I9" s="12">
        <f t="shared" si="1"/>
        <v>46.900000000000006</v>
      </c>
      <c r="J9" s="12">
        <f t="shared" si="2"/>
        <v>93.800000000000011</v>
      </c>
      <c r="K9" s="12">
        <f t="shared" ref="K9:M9" si="9">E9/H9</f>
        <v>0</v>
      </c>
      <c r="L9" s="12">
        <f t="shared" si="9"/>
        <v>2.1321961620469079E-2</v>
      </c>
      <c r="M9" s="12">
        <f t="shared" si="9"/>
        <v>2.1321961620469079E-2</v>
      </c>
      <c r="N9" s="13" t="s">
        <v>50</v>
      </c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15.75" customHeight="1">
      <c r="A10" s="1" t="s">
        <v>15</v>
      </c>
      <c r="B10" s="5" t="s">
        <v>51</v>
      </c>
      <c r="C10" s="1">
        <v>104</v>
      </c>
      <c r="D10" s="1">
        <v>1</v>
      </c>
      <c r="E10" s="1">
        <v>1</v>
      </c>
      <c r="F10" s="1">
        <v>1</v>
      </c>
      <c r="G10" s="1">
        <v>1</v>
      </c>
      <c r="H10" s="1">
        <f t="shared" si="0"/>
        <v>5.2</v>
      </c>
      <c r="I10" s="1">
        <f t="shared" si="1"/>
        <v>10.4</v>
      </c>
      <c r="J10" s="1">
        <f t="shared" si="2"/>
        <v>20.8</v>
      </c>
      <c r="K10" s="1">
        <f t="shared" ref="K10:M10" si="10">E10/H10</f>
        <v>0.19230769230769229</v>
      </c>
      <c r="L10" s="1">
        <f t="shared" si="10"/>
        <v>9.6153846153846145E-2</v>
      </c>
      <c r="M10" s="1">
        <f t="shared" si="10"/>
        <v>4.8076923076923073E-2</v>
      </c>
      <c r="N10" s="2" t="s">
        <v>52</v>
      </c>
    </row>
    <row r="11" spans="1:26" ht="15.75" customHeight="1"/>
    <row r="12" spans="1:26" ht="15.75" customHeight="1">
      <c r="B12" s="1" t="s">
        <v>49</v>
      </c>
      <c r="G12" s="1">
        <f>AVERAGE(G3:G10)</f>
        <v>1.125</v>
      </c>
      <c r="J12" s="1">
        <f t="shared" ref="J12:M12" si="11">AVERAGE(J3:J10)</f>
        <v>63.500000000000007</v>
      </c>
      <c r="K12" s="1">
        <f t="shared" si="11"/>
        <v>7.2864927399270474E-2</v>
      </c>
      <c r="L12" s="1">
        <f t="shared" si="11"/>
        <v>3.9097708902193877E-2</v>
      </c>
      <c r="M12" s="1">
        <f t="shared" si="11"/>
        <v>2.6512107683006887E-2</v>
      </c>
    </row>
    <row r="13" spans="1:26" ht="15.75" customHeight="1">
      <c r="K13" s="8">
        <v>7.2864927399270474E-2</v>
      </c>
      <c r="L13" s="8">
        <v>3.9097708902193877E-2</v>
      </c>
      <c r="M13" s="8">
        <v>2.6512107683006901E-2</v>
      </c>
    </row>
    <row r="14" spans="1:26" ht="15.75" customHeight="1">
      <c r="G14" s="1" t="s">
        <v>53</v>
      </c>
    </row>
    <row r="15" spans="1:26" ht="15.75" customHeight="1">
      <c r="B15" s="9"/>
    </row>
    <row r="16" spans="1:2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ageMargins left="0.75" right="0.75" top="1" bottom="1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1"/>
  <sheetViews>
    <sheetView workbookViewId="0">
      <selection activeCell="C15" sqref="C15"/>
    </sheetView>
  </sheetViews>
  <sheetFormatPr baseColWidth="10" defaultColWidth="11.28515625" defaultRowHeight="15" customHeight="1"/>
  <cols>
    <col min="1" max="26" width="10.5703125" customWidth="1"/>
  </cols>
  <sheetData>
    <row r="1" spans="1:14" ht="15" customHeight="1">
      <c r="A1" t="s">
        <v>54</v>
      </c>
    </row>
    <row r="2" spans="1:14" ht="15.7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2" t="s">
        <v>13</v>
      </c>
    </row>
    <row r="3" spans="1:14" ht="15.75" customHeight="1">
      <c r="A3" s="1" t="s">
        <v>14</v>
      </c>
      <c r="B3" s="2" t="s">
        <v>16</v>
      </c>
      <c r="C3" s="1">
        <v>210</v>
      </c>
      <c r="D3" s="1">
        <v>1</v>
      </c>
      <c r="E3" s="1">
        <v>0</v>
      </c>
      <c r="F3" s="1">
        <v>0</v>
      </c>
      <c r="G3" s="1">
        <v>0</v>
      </c>
      <c r="H3" s="1">
        <f t="shared" ref="H3:H12" si="0">C3*0.05</f>
        <v>10.5</v>
      </c>
      <c r="I3" s="1">
        <f t="shared" ref="I3:I12" si="1">C3*0.1</f>
        <v>21</v>
      </c>
      <c r="J3" s="1">
        <f t="shared" ref="J3:J12" si="2">C3*0.2</f>
        <v>42</v>
      </c>
      <c r="K3" s="1">
        <f t="shared" ref="K3:M3" si="3">E3/H3</f>
        <v>0</v>
      </c>
      <c r="L3" s="1">
        <f t="shared" si="3"/>
        <v>0</v>
      </c>
      <c r="M3" s="1">
        <f t="shared" si="3"/>
        <v>0</v>
      </c>
      <c r="N3" s="2" t="s">
        <v>18</v>
      </c>
    </row>
    <row r="4" spans="1:14" ht="15.75" customHeight="1">
      <c r="A4" s="1" t="s">
        <v>14</v>
      </c>
      <c r="B4" s="2" t="s">
        <v>19</v>
      </c>
      <c r="C4" s="1">
        <v>175</v>
      </c>
      <c r="D4" s="1">
        <v>1</v>
      </c>
      <c r="E4" s="1">
        <v>0</v>
      </c>
      <c r="F4" s="1">
        <v>0</v>
      </c>
      <c r="G4" s="1">
        <v>0</v>
      </c>
      <c r="H4" s="1">
        <f t="shared" si="0"/>
        <v>8.75</v>
      </c>
      <c r="I4" s="1">
        <f t="shared" si="1"/>
        <v>17.5</v>
      </c>
      <c r="J4" s="1">
        <f t="shared" si="2"/>
        <v>35</v>
      </c>
      <c r="K4" s="1">
        <f t="shared" ref="K4:M4" si="4">E4/H4</f>
        <v>0</v>
      </c>
      <c r="L4" s="1">
        <f t="shared" si="4"/>
        <v>0</v>
      </c>
      <c r="M4" s="1">
        <f t="shared" si="4"/>
        <v>0</v>
      </c>
      <c r="N4" s="2" t="s">
        <v>22</v>
      </c>
    </row>
    <row r="5" spans="1:14" ht="15.75" customHeight="1">
      <c r="A5" s="1" t="s">
        <v>14</v>
      </c>
      <c r="B5" s="6" t="s">
        <v>23</v>
      </c>
      <c r="C5" s="1">
        <v>460</v>
      </c>
      <c r="D5" s="1">
        <v>1</v>
      </c>
      <c r="E5" s="1">
        <v>0</v>
      </c>
      <c r="F5" s="1">
        <v>0</v>
      </c>
      <c r="G5" s="1">
        <v>0</v>
      </c>
      <c r="H5" s="1">
        <f t="shared" si="0"/>
        <v>23</v>
      </c>
      <c r="I5" s="1">
        <f t="shared" si="1"/>
        <v>46</v>
      </c>
      <c r="J5" s="1">
        <f t="shared" si="2"/>
        <v>92</v>
      </c>
      <c r="K5" s="1">
        <f t="shared" ref="K5:M5" si="5">E5/H5</f>
        <v>0</v>
      </c>
      <c r="L5" s="1">
        <f t="shared" si="5"/>
        <v>0</v>
      </c>
      <c r="M5" s="1">
        <f t="shared" si="5"/>
        <v>0</v>
      </c>
      <c r="N5" s="2" t="s">
        <v>26</v>
      </c>
    </row>
    <row r="6" spans="1:14" ht="15.75" customHeight="1">
      <c r="A6" s="1" t="s">
        <v>14</v>
      </c>
      <c r="B6" s="6" t="s">
        <v>27</v>
      </c>
      <c r="C6" s="1">
        <v>120</v>
      </c>
      <c r="D6" s="1">
        <v>1</v>
      </c>
      <c r="E6" s="1">
        <v>1</v>
      </c>
      <c r="F6" s="1">
        <v>1</v>
      </c>
      <c r="G6" s="1">
        <v>1</v>
      </c>
      <c r="H6" s="1">
        <f t="shared" si="0"/>
        <v>6</v>
      </c>
      <c r="I6" s="1">
        <f t="shared" si="1"/>
        <v>12</v>
      </c>
      <c r="J6" s="1">
        <f t="shared" si="2"/>
        <v>24</v>
      </c>
      <c r="K6" s="1">
        <f t="shared" ref="K6:M6" si="6">E6/H6</f>
        <v>0.16666666666666666</v>
      </c>
      <c r="L6" s="1">
        <f t="shared" si="6"/>
        <v>8.3333333333333329E-2</v>
      </c>
      <c r="M6" s="1">
        <f t="shared" si="6"/>
        <v>4.1666666666666664E-2</v>
      </c>
      <c r="N6" s="2" t="s">
        <v>30</v>
      </c>
    </row>
    <row r="7" spans="1:14" ht="15.75" customHeight="1">
      <c r="A7" s="1" t="s">
        <v>14</v>
      </c>
      <c r="B7" s="2" t="s">
        <v>31</v>
      </c>
      <c r="C7" s="1">
        <v>62</v>
      </c>
      <c r="D7" s="1">
        <v>1</v>
      </c>
      <c r="E7" s="1">
        <v>0</v>
      </c>
      <c r="F7" s="1">
        <v>0</v>
      </c>
      <c r="G7" s="1">
        <v>1</v>
      </c>
      <c r="H7" s="1">
        <f t="shared" si="0"/>
        <v>3.1</v>
      </c>
      <c r="I7" s="1">
        <f t="shared" si="1"/>
        <v>6.2</v>
      </c>
      <c r="J7" s="1">
        <f t="shared" si="2"/>
        <v>12.4</v>
      </c>
      <c r="K7" s="1">
        <f t="shared" ref="K7:M7" si="7">E7/H7</f>
        <v>0</v>
      </c>
      <c r="L7" s="1">
        <f t="shared" si="7"/>
        <v>0</v>
      </c>
      <c r="M7" s="1">
        <f t="shared" si="7"/>
        <v>8.0645161290322578E-2</v>
      </c>
      <c r="N7" s="2" t="s">
        <v>32</v>
      </c>
    </row>
    <row r="8" spans="1:14" ht="15.75" customHeight="1">
      <c r="A8" s="1" t="s">
        <v>14</v>
      </c>
      <c r="B8" s="2" t="s">
        <v>33</v>
      </c>
      <c r="C8" s="1">
        <v>117</v>
      </c>
      <c r="D8" s="1">
        <v>1</v>
      </c>
      <c r="E8" s="1">
        <v>1</v>
      </c>
      <c r="F8" s="1">
        <v>1</v>
      </c>
      <c r="G8" s="1">
        <v>1</v>
      </c>
      <c r="H8" s="1">
        <f t="shared" si="0"/>
        <v>5.8500000000000005</v>
      </c>
      <c r="I8" s="1">
        <f t="shared" si="1"/>
        <v>11.700000000000001</v>
      </c>
      <c r="J8" s="1">
        <f t="shared" si="2"/>
        <v>23.400000000000002</v>
      </c>
      <c r="K8" s="1">
        <f t="shared" ref="K8:M8" si="8">E8/H8</f>
        <v>0.17094017094017092</v>
      </c>
      <c r="L8" s="1">
        <f t="shared" si="8"/>
        <v>8.5470085470085458E-2</v>
      </c>
      <c r="M8" s="1">
        <f t="shared" si="8"/>
        <v>4.2735042735042729E-2</v>
      </c>
      <c r="N8" s="2" t="s">
        <v>36</v>
      </c>
    </row>
    <row r="9" spans="1:14" ht="15.75" customHeight="1">
      <c r="A9" s="1" t="s">
        <v>14</v>
      </c>
      <c r="B9" s="2" t="s">
        <v>37</v>
      </c>
      <c r="C9" s="1">
        <v>203</v>
      </c>
      <c r="D9" s="1">
        <v>1</v>
      </c>
      <c r="E9" s="1">
        <v>1</v>
      </c>
      <c r="F9" s="1">
        <v>1</v>
      </c>
      <c r="G9" s="1">
        <v>1</v>
      </c>
      <c r="H9" s="1">
        <f t="shared" si="0"/>
        <v>10.15</v>
      </c>
      <c r="I9" s="1">
        <f t="shared" si="1"/>
        <v>20.3</v>
      </c>
      <c r="J9" s="1">
        <f t="shared" si="2"/>
        <v>40.6</v>
      </c>
      <c r="K9" s="1">
        <f t="shared" ref="K9:M9" si="9">E9/H9</f>
        <v>9.852216748768472E-2</v>
      </c>
      <c r="L9" s="1">
        <f t="shared" si="9"/>
        <v>4.926108374384236E-2</v>
      </c>
      <c r="M9" s="1">
        <f t="shared" si="9"/>
        <v>2.463054187192118E-2</v>
      </c>
      <c r="N9" s="2" t="s">
        <v>38</v>
      </c>
    </row>
    <row r="10" spans="1:14" ht="15.75" customHeight="1">
      <c r="A10" s="1" t="s">
        <v>14</v>
      </c>
      <c r="B10" s="2" t="s">
        <v>40</v>
      </c>
      <c r="C10" s="1">
        <v>444</v>
      </c>
      <c r="D10" s="1">
        <v>1</v>
      </c>
      <c r="E10" s="1">
        <v>1</v>
      </c>
      <c r="F10" s="1">
        <v>1</v>
      </c>
      <c r="G10" s="1">
        <v>1</v>
      </c>
      <c r="H10" s="1">
        <f t="shared" si="0"/>
        <v>22.200000000000003</v>
      </c>
      <c r="I10" s="1">
        <f t="shared" si="1"/>
        <v>44.400000000000006</v>
      </c>
      <c r="J10" s="1">
        <f t="shared" si="2"/>
        <v>88.800000000000011</v>
      </c>
      <c r="K10" s="1">
        <f t="shared" ref="K10:M10" si="10">E10/H10</f>
        <v>4.5045045045045036E-2</v>
      </c>
      <c r="L10" s="1">
        <f t="shared" si="10"/>
        <v>2.2522522522522518E-2</v>
      </c>
      <c r="M10" s="1">
        <f t="shared" si="10"/>
        <v>1.1261261261261259E-2</v>
      </c>
      <c r="N10" s="2" t="s">
        <v>42</v>
      </c>
    </row>
    <row r="11" spans="1:14" ht="15.75" customHeight="1">
      <c r="A11" s="1" t="s">
        <v>14</v>
      </c>
      <c r="B11" s="2" t="s">
        <v>43</v>
      </c>
      <c r="C11" s="1">
        <v>38</v>
      </c>
      <c r="D11" s="1">
        <v>1</v>
      </c>
      <c r="E11" s="1">
        <v>0</v>
      </c>
      <c r="F11" s="1">
        <v>0</v>
      </c>
      <c r="G11" s="1">
        <v>0</v>
      </c>
      <c r="H11" s="1">
        <f t="shared" si="0"/>
        <v>1.9000000000000001</v>
      </c>
      <c r="I11" s="1">
        <f t="shared" si="1"/>
        <v>3.8000000000000003</v>
      </c>
      <c r="J11" s="1">
        <f t="shared" si="2"/>
        <v>7.6000000000000005</v>
      </c>
      <c r="K11" s="1">
        <f t="shared" ref="K11:M11" si="11">E11/H11</f>
        <v>0</v>
      </c>
      <c r="L11" s="1">
        <f t="shared" si="11"/>
        <v>0</v>
      </c>
      <c r="M11" s="1">
        <f t="shared" si="11"/>
        <v>0</v>
      </c>
      <c r="N11" s="2" t="s">
        <v>45</v>
      </c>
    </row>
    <row r="12" spans="1:14" ht="15.75" customHeight="1">
      <c r="A12" s="1" t="s">
        <v>14</v>
      </c>
      <c r="B12" s="7" t="s">
        <v>46</v>
      </c>
      <c r="C12" s="1">
        <v>474</v>
      </c>
      <c r="D12" s="1">
        <v>8</v>
      </c>
      <c r="E12" s="1">
        <v>2</v>
      </c>
      <c r="F12" s="1">
        <v>6</v>
      </c>
      <c r="G12" s="1">
        <v>8</v>
      </c>
      <c r="H12" s="1">
        <f t="shared" si="0"/>
        <v>23.700000000000003</v>
      </c>
      <c r="I12" s="1">
        <f t="shared" si="1"/>
        <v>47.400000000000006</v>
      </c>
      <c r="J12" s="1">
        <f t="shared" si="2"/>
        <v>94.800000000000011</v>
      </c>
      <c r="K12" s="1">
        <f t="shared" ref="K12:M12" si="12">E12/H12</f>
        <v>8.4388185654008435E-2</v>
      </c>
      <c r="L12" s="1">
        <f t="shared" si="12"/>
        <v>0.12658227848101264</v>
      </c>
      <c r="M12" s="1">
        <f t="shared" si="12"/>
        <v>8.4388185654008435E-2</v>
      </c>
      <c r="N12" s="2" t="s">
        <v>48</v>
      </c>
    </row>
    <row r="13" spans="1:14" ht="15.75" customHeight="1"/>
    <row r="14" spans="1:14" ht="15.75" customHeight="1">
      <c r="B14" s="1" t="s">
        <v>49</v>
      </c>
      <c r="G14" s="1">
        <f>AVERAGE(G3:G12)</f>
        <v>1.3</v>
      </c>
      <c r="J14" s="1">
        <f t="shared" ref="J14:M14" si="13">AVERAGE(J3:J12)</f>
        <v>46.060000000000009</v>
      </c>
      <c r="K14" s="1">
        <f t="shared" si="13"/>
        <v>5.6556223579357578E-2</v>
      </c>
      <c r="L14" s="1">
        <f t="shared" si="13"/>
        <v>3.6716930355079627E-2</v>
      </c>
      <c r="M14" s="1">
        <f t="shared" si="13"/>
        <v>2.8532685947922288E-2</v>
      </c>
    </row>
    <row r="15" spans="1:14" ht="15.75" customHeight="1">
      <c r="K15" s="8">
        <v>5.6556223579357578E-2</v>
      </c>
      <c r="L15" s="8">
        <v>3.6716930355079627E-2</v>
      </c>
      <c r="M15" s="8">
        <v>2.8532685947922288E-2</v>
      </c>
    </row>
    <row r="16" spans="1:14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Arabidopsis</vt:lpstr>
      <vt:lpstr>Rice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2020-05-07T14:24:17Z</dcterms:created>
  <dcterms:modified xsi:type="dcterms:W3CDTF">2020-05-08T01:36:07Z</dcterms:modified>
</cp:coreProperties>
</file>